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B415768-A4C5-4BAE-9B70-FC9A21302B64}" xr6:coauthVersionLast="45" xr6:coauthVersionMax="45" xr10:uidLastSave="{00000000-0000-0000-0000-000000000000}"/>
  <bookViews>
    <workbookView xWindow="-120" yWindow="-120" windowWidth="24240" windowHeight="13140" tabRatio="473" activeTab="1" xr2:uid="{00000000-000D-0000-FFFF-FFFF00000000}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8" i="2" l="1"/>
  <c r="I124" i="2"/>
  <c r="I100" i="2"/>
  <c r="I22" i="2"/>
  <c r="I46" i="2"/>
  <c r="I166" i="2"/>
  <c r="I232" i="2"/>
  <c r="I40" i="2"/>
  <c r="I106" i="2" l="1"/>
  <c r="I112" i="2"/>
  <c r="J190" i="2" l="1"/>
  <c r="J88" i="2"/>
  <c r="I214" i="2" l="1"/>
  <c r="I210" i="2" l="1"/>
  <c r="J118" i="2" l="1"/>
  <c r="L242" i="2"/>
  <c r="K242" i="2"/>
  <c r="I242" i="2"/>
  <c r="H242" i="2"/>
  <c r="G242" i="2"/>
  <c r="J188" i="2"/>
  <c r="F188" i="2" s="1"/>
  <c r="F224" i="2"/>
  <c r="J234" i="2"/>
  <c r="F236" i="2"/>
  <c r="F230" i="2"/>
  <c r="F218" i="2"/>
  <c r="F212" i="2"/>
  <c r="F206" i="2"/>
  <c r="F200" i="2"/>
  <c r="F194" i="2"/>
  <c r="F182" i="2"/>
  <c r="F176" i="2"/>
  <c r="F170" i="2"/>
  <c r="F164" i="2"/>
  <c r="F158" i="2"/>
  <c r="F152" i="2"/>
  <c r="F146" i="2"/>
  <c r="J242" i="2" l="1"/>
  <c r="F140" i="2"/>
  <c r="F134" i="2"/>
  <c r="F128" i="2"/>
  <c r="F122" i="2"/>
  <c r="H117" i="2"/>
  <c r="I117" i="2"/>
  <c r="J117" i="2"/>
  <c r="K117" i="2"/>
  <c r="L117" i="2"/>
  <c r="F116" i="2"/>
  <c r="F110" i="2"/>
  <c r="F104" i="2" l="1"/>
  <c r="F98" i="2"/>
  <c r="F92" i="2"/>
  <c r="F80" i="2"/>
  <c r="F86" i="2"/>
  <c r="F74" i="2"/>
  <c r="F68" i="2"/>
  <c r="F57" i="2"/>
  <c r="F62" i="2"/>
  <c r="F56" i="2"/>
  <c r="F50" i="2"/>
  <c r="F44" i="2"/>
  <c r="F45" i="2"/>
  <c r="F38" i="2"/>
  <c r="F32" i="2"/>
  <c r="F26" i="2"/>
  <c r="F20" i="2"/>
  <c r="F14" i="2"/>
  <c r="G15" i="2"/>
  <c r="H15" i="2"/>
  <c r="I15" i="2"/>
  <c r="J15" i="2"/>
  <c r="K15" i="2"/>
  <c r="L15" i="2"/>
  <c r="F242" i="2" l="1"/>
  <c r="F239" i="2"/>
  <c r="F238" i="2"/>
  <c r="F237" i="2"/>
  <c r="F235" i="2"/>
  <c r="L234" i="2"/>
  <c r="K234" i="2"/>
  <c r="I234" i="2"/>
  <c r="H234" i="2"/>
  <c r="G234" i="2"/>
  <c r="F234" i="2" l="1"/>
  <c r="J115" i="2"/>
  <c r="J82" i="2"/>
  <c r="J81" i="2"/>
  <c r="J79" i="2"/>
  <c r="J16" i="2"/>
  <c r="J13" i="2"/>
  <c r="I13" i="2"/>
  <c r="F19" i="2" l="1"/>
  <c r="F21" i="2"/>
  <c r="F22" i="2"/>
  <c r="F23" i="2"/>
  <c r="F25" i="2"/>
  <c r="F27" i="2"/>
  <c r="F28" i="2"/>
  <c r="F29" i="2"/>
  <c r="F31" i="2"/>
  <c r="F33" i="2"/>
  <c r="F35" i="2"/>
  <c r="F37" i="2"/>
  <c r="F39" i="2"/>
  <c r="F41" i="2"/>
  <c r="F43" i="2"/>
  <c r="F46" i="2"/>
  <c r="F47" i="2"/>
  <c r="F49" i="2"/>
  <c r="F51" i="2"/>
  <c r="F52" i="2"/>
  <c r="F53" i="2"/>
  <c r="F55" i="2"/>
  <c r="F58" i="2"/>
  <c r="F59" i="2"/>
  <c r="F61" i="2"/>
  <c r="F63" i="2"/>
  <c r="F64" i="2"/>
  <c r="F65" i="2"/>
  <c r="F73" i="2"/>
  <c r="F75" i="2"/>
  <c r="F76" i="2"/>
  <c r="F77" i="2"/>
  <c r="F85" i="2"/>
  <c r="F87" i="2"/>
  <c r="F88" i="2"/>
  <c r="F89" i="2"/>
  <c r="F91" i="2"/>
  <c r="F93" i="2"/>
  <c r="F95" i="2"/>
  <c r="F97" i="2"/>
  <c r="F99" i="2"/>
  <c r="F100" i="2"/>
  <c r="F101" i="2"/>
  <c r="F103" i="2"/>
  <c r="F105" i="2"/>
  <c r="F107" i="2"/>
  <c r="F109" i="2"/>
  <c r="F111" i="2"/>
  <c r="F113" i="2"/>
  <c r="F121" i="2"/>
  <c r="F123" i="2"/>
  <c r="F125" i="2"/>
  <c r="F127" i="2"/>
  <c r="F129" i="2"/>
  <c r="F130" i="2"/>
  <c r="F131" i="2"/>
  <c r="F133" i="2"/>
  <c r="F135" i="2"/>
  <c r="F136" i="2"/>
  <c r="F137" i="2"/>
  <c r="F139" i="2"/>
  <c r="F141" i="2"/>
  <c r="F142" i="2"/>
  <c r="F143" i="2"/>
  <c r="F145" i="2"/>
  <c r="F147" i="2"/>
  <c r="F148" i="2"/>
  <c r="F149" i="2"/>
  <c r="F151" i="2"/>
  <c r="F153" i="2"/>
  <c r="F155" i="2"/>
  <c r="F157" i="2"/>
  <c r="F159" i="2"/>
  <c r="F160" i="2"/>
  <c r="F161" i="2"/>
  <c r="F167" i="2"/>
  <c r="F165" i="2"/>
  <c r="F163" i="2"/>
  <c r="F169" i="2"/>
  <c r="F171" i="2"/>
  <c r="F172" i="2"/>
  <c r="F173" i="2"/>
  <c r="F175" i="2"/>
  <c r="F177" i="2"/>
  <c r="F179" i="2"/>
  <c r="F181" i="2"/>
  <c r="F183" i="2"/>
  <c r="F184" i="2"/>
  <c r="F185" i="2"/>
  <c r="F193" i="2"/>
  <c r="F195" i="2"/>
  <c r="F196" i="2"/>
  <c r="F197" i="2"/>
  <c r="F199" i="2"/>
  <c r="F201" i="2"/>
  <c r="F202" i="2"/>
  <c r="F203" i="2"/>
  <c r="F205" i="2"/>
  <c r="F207" i="2"/>
  <c r="F209" i="2"/>
  <c r="F211" i="2"/>
  <c r="F213" i="2"/>
  <c r="F215" i="2"/>
  <c r="F217" i="2"/>
  <c r="F219" i="2"/>
  <c r="F220" i="2"/>
  <c r="F221" i="2"/>
  <c r="F223" i="2"/>
  <c r="F225" i="2"/>
  <c r="F226" i="2"/>
  <c r="F227" i="2"/>
  <c r="F229" i="2"/>
  <c r="F231" i="2"/>
  <c r="F232" i="2"/>
  <c r="F233" i="2"/>
  <c r="K228" i="2"/>
  <c r="L228" i="2"/>
  <c r="K222" i="2"/>
  <c r="L222" i="2"/>
  <c r="J210" i="2"/>
  <c r="K210" i="2"/>
  <c r="L210" i="2"/>
  <c r="L204" i="2"/>
  <c r="K198" i="2"/>
  <c r="L198" i="2"/>
  <c r="J192" i="2"/>
  <c r="K192" i="2"/>
  <c r="L192" i="2"/>
  <c r="K180" i="2"/>
  <c r="L180" i="2"/>
  <c r="K174" i="2"/>
  <c r="L174" i="2"/>
  <c r="K168" i="2"/>
  <c r="L168" i="2"/>
  <c r="L162" i="2"/>
  <c r="L156" i="2"/>
  <c r="L150" i="2"/>
  <c r="K144" i="2"/>
  <c r="L144" i="2"/>
  <c r="L138" i="2"/>
  <c r="K132" i="2"/>
  <c r="L132" i="2"/>
  <c r="L126" i="2"/>
  <c r="L115" i="2"/>
  <c r="L118" i="2"/>
  <c r="L119" i="2"/>
  <c r="L120" i="2"/>
  <c r="K108" i="2"/>
  <c r="L108" i="2"/>
  <c r="K102" i="2"/>
  <c r="L102" i="2"/>
  <c r="K96" i="2"/>
  <c r="L96" i="2"/>
  <c r="L90" i="2"/>
  <c r="L79" i="2"/>
  <c r="L81" i="2"/>
  <c r="L82" i="2"/>
  <c r="L83" i="2"/>
  <c r="L84" i="2"/>
  <c r="L67" i="2"/>
  <c r="L69" i="2"/>
  <c r="L70" i="2"/>
  <c r="L71" i="2"/>
  <c r="L72" i="2"/>
  <c r="L66" i="2" s="1"/>
  <c r="L60" i="2"/>
  <c r="K60" i="2"/>
  <c r="L243" i="2" l="1"/>
  <c r="L78" i="2"/>
  <c r="L114" i="2"/>
  <c r="L13" i="2"/>
  <c r="L241" i="2" s="1"/>
  <c r="L16" i="2"/>
  <c r="L244" i="2" s="1"/>
  <c r="L17" i="2"/>
  <c r="L245" i="2" s="1"/>
  <c r="L18" i="2"/>
  <c r="K13" i="2"/>
  <c r="K16" i="2"/>
  <c r="K17" i="2"/>
  <c r="K18" i="2"/>
  <c r="L54" i="2"/>
  <c r="L48" i="2"/>
  <c r="L42" i="2"/>
  <c r="L36" i="2"/>
  <c r="L30" i="2"/>
  <c r="L24" i="2"/>
  <c r="L12" i="2" l="1"/>
  <c r="L240" i="2" s="1"/>
  <c r="F208" i="2"/>
  <c r="I16" i="2"/>
  <c r="I228" i="2"/>
  <c r="J228" i="2"/>
  <c r="H228" i="2"/>
  <c r="G228" i="2"/>
  <c r="I84" i="2"/>
  <c r="I94" i="2"/>
  <c r="I82" i="2" s="1"/>
  <c r="F228" i="2" l="1"/>
  <c r="I204" i="2"/>
  <c r="I118" i="2"/>
  <c r="I190" i="2"/>
  <c r="H94" i="2"/>
  <c r="F94" i="2" s="1"/>
  <c r="H112" i="2"/>
  <c r="F112" i="2" s="1"/>
  <c r="H166" i="2"/>
  <c r="F166" i="2" s="1"/>
  <c r="H154" i="2"/>
  <c r="F154" i="2" s="1"/>
  <c r="H106" i="2"/>
  <c r="F106" i="2" s="1"/>
  <c r="H40" i="2"/>
  <c r="F40" i="2" s="1"/>
  <c r="H34" i="2"/>
  <c r="F34" i="2" s="1"/>
  <c r="H115" i="2" l="1"/>
  <c r="I189" i="2"/>
  <c r="I187" i="2"/>
  <c r="I115" i="2"/>
  <c r="J60" i="2"/>
  <c r="I60" i="2"/>
  <c r="H60" i="2"/>
  <c r="G60" i="2"/>
  <c r="J180" i="2"/>
  <c r="I180" i="2"/>
  <c r="H180" i="2"/>
  <c r="G180" i="2"/>
  <c r="F180" i="2" l="1"/>
  <c r="F60" i="2"/>
  <c r="K204" i="2"/>
  <c r="K191" i="2"/>
  <c r="K190" i="2"/>
  <c r="K189" i="2"/>
  <c r="K187" i="2"/>
  <c r="K162" i="2"/>
  <c r="K156" i="2"/>
  <c r="K150" i="2"/>
  <c r="K138" i="2"/>
  <c r="K126" i="2"/>
  <c r="K120" i="2"/>
  <c r="K119" i="2"/>
  <c r="K118" i="2"/>
  <c r="K115" i="2"/>
  <c r="K90" i="2"/>
  <c r="K84" i="2"/>
  <c r="K83" i="2"/>
  <c r="K82" i="2"/>
  <c r="K81" i="2"/>
  <c r="K79" i="2"/>
  <c r="K24" i="2"/>
  <c r="K67" i="2"/>
  <c r="K69" i="2"/>
  <c r="K70" i="2"/>
  <c r="K71" i="2"/>
  <c r="K72" i="2"/>
  <c r="K66" i="2" s="1"/>
  <c r="J72" i="2"/>
  <c r="J66" i="2" s="1"/>
  <c r="K54" i="2"/>
  <c r="K48" i="2"/>
  <c r="K42" i="2"/>
  <c r="K36" i="2"/>
  <c r="K30" i="2"/>
  <c r="K243" i="2" l="1"/>
  <c r="K12" i="2"/>
  <c r="K114" i="2"/>
  <c r="K78" i="2"/>
  <c r="K245" i="2"/>
  <c r="K244" i="2"/>
  <c r="K186" i="2"/>
  <c r="K241" i="2"/>
  <c r="H178" i="2"/>
  <c r="F178" i="2" s="1"/>
  <c r="H189" i="2"/>
  <c r="K240" i="2" l="1"/>
  <c r="H118" i="2"/>
  <c r="G174" i="2"/>
  <c r="I174" i="2"/>
  <c r="J174" i="2"/>
  <c r="H174" i="2"/>
  <c r="G108" i="2"/>
  <c r="I108" i="2"/>
  <c r="J108" i="2"/>
  <c r="H108" i="2"/>
  <c r="F108" i="2" l="1"/>
  <c r="F174" i="2"/>
  <c r="G214" i="2"/>
  <c r="F214" i="2" s="1"/>
  <c r="G13" i="2" l="1"/>
  <c r="H13" i="2"/>
  <c r="F15" i="2"/>
  <c r="G16" i="2"/>
  <c r="H16" i="2"/>
  <c r="G17" i="2"/>
  <c r="H17" i="2"/>
  <c r="I17" i="2"/>
  <c r="J17" i="2"/>
  <c r="G187" i="2"/>
  <c r="H187" i="2"/>
  <c r="J187" i="2"/>
  <c r="G189" i="2"/>
  <c r="J189" i="2"/>
  <c r="G190" i="2"/>
  <c r="H190" i="2"/>
  <c r="G191" i="2"/>
  <c r="H191" i="2"/>
  <c r="I191" i="2"/>
  <c r="J191" i="2"/>
  <c r="G119" i="2"/>
  <c r="G117" i="2"/>
  <c r="G115" i="2"/>
  <c r="H102" i="2"/>
  <c r="I102" i="2"/>
  <c r="J102" i="2"/>
  <c r="H96" i="2"/>
  <c r="I96" i="2"/>
  <c r="J96" i="2"/>
  <c r="J90" i="2"/>
  <c r="I90" i="2"/>
  <c r="H90" i="2"/>
  <c r="H84" i="2"/>
  <c r="J84" i="2"/>
  <c r="H83" i="2"/>
  <c r="I83" i="2"/>
  <c r="J83" i="2"/>
  <c r="H81" i="2"/>
  <c r="I81" i="2"/>
  <c r="I243" i="2" s="1"/>
  <c r="H79" i="2"/>
  <c r="I79" i="2"/>
  <c r="H72" i="2"/>
  <c r="H66" i="2" s="1"/>
  <c r="I72" i="2"/>
  <c r="I66" i="2" s="1"/>
  <c r="H71" i="2"/>
  <c r="I71" i="2"/>
  <c r="J71" i="2"/>
  <c r="H70" i="2"/>
  <c r="I70" i="2"/>
  <c r="I244" i="2" s="1"/>
  <c r="J70" i="2"/>
  <c r="J244" i="2" s="1"/>
  <c r="H69" i="2"/>
  <c r="H243" i="2" s="1"/>
  <c r="I69" i="2"/>
  <c r="J69" i="2"/>
  <c r="H67" i="2"/>
  <c r="I67" i="2"/>
  <c r="J67" i="2"/>
  <c r="J243" i="2" l="1"/>
  <c r="F13" i="2"/>
  <c r="J78" i="2"/>
  <c r="I241" i="2"/>
  <c r="F190" i="2"/>
  <c r="F191" i="2"/>
  <c r="F187" i="2"/>
  <c r="F17" i="2"/>
  <c r="F189" i="2"/>
  <c r="F16" i="2"/>
  <c r="I78" i="2"/>
  <c r="H82" i="2"/>
  <c r="H244" i="2" s="1"/>
  <c r="H241" i="2"/>
  <c r="H78" i="2"/>
  <c r="J222" i="2" l="1"/>
  <c r="I222" i="2"/>
  <c r="H222" i="2"/>
  <c r="G222" i="2"/>
  <c r="F222" i="2" l="1"/>
  <c r="J168" i="2"/>
  <c r="I168" i="2"/>
  <c r="H168" i="2"/>
  <c r="G168" i="2"/>
  <c r="F168" i="2" l="1"/>
  <c r="J204" i="2" l="1"/>
  <c r="J198" i="2"/>
  <c r="J162" i="2"/>
  <c r="J156" i="2"/>
  <c r="J150" i="2"/>
  <c r="J144" i="2"/>
  <c r="J138" i="2"/>
  <c r="J132" i="2"/>
  <c r="J126" i="2"/>
  <c r="J120" i="2"/>
  <c r="J119" i="2"/>
  <c r="F117" i="2"/>
  <c r="F115" i="2"/>
  <c r="J54" i="2"/>
  <c r="J48" i="2"/>
  <c r="J42" i="2"/>
  <c r="J36" i="2"/>
  <c r="J30" i="2"/>
  <c r="J24" i="2"/>
  <c r="J18" i="2"/>
  <c r="J114" i="2" l="1"/>
  <c r="J186" i="2"/>
  <c r="J12" i="2"/>
  <c r="J240" i="2" s="1"/>
  <c r="J241" i="2"/>
  <c r="J245" i="2"/>
  <c r="G144" i="2"/>
  <c r="I144" i="2" l="1"/>
  <c r="H144" i="2"/>
  <c r="F144" i="2" l="1"/>
  <c r="I24" i="2"/>
  <c r="H24" i="2"/>
  <c r="G24" i="2"/>
  <c r="F24" i="2" l="1"/>
  <c r="G124" i="2"/>
  <c r="F124" i="2" s="1"/>
  <c r="G118" i="2" l="1"/>
  <c r="F118" i="2" s="1"/>
  <c r="G82" i="2"/>
  <c r="F82" i="2" s="1"/>
  <c r="H204" i="2" l="1"/>
  <c r="G204" i="2"/>
  <c r="I138" i="2"/>
  <c r="H138" i="2"/>
  <c r="G138" i="2"/>
  <c r="I132" i="2"/>
  <c r="H132" i="2"/>
  <c r="G132" i="2"/>
  <c r="I126" i="2"/>
  <c r="H126" i="2"/>
  <c r="G126" i="2"/>
  <c r="I120" i="2"/>
  <c r="H120" i="2"/>
  <c r="G120" i="2"/>
  <c r="G84" i="2"/>
  <c r="F84" i="2" s="1"/>
  <c r="F138" i="2" l="1"/>
  <c r="F132" i="2"/>
  <c r="F126" i="2"/>
  <c r="F120" i="2"/>
  <c r="F204" i="2"/>
  <c r="I18" i="2"/>
  <c r="H18" i="2"/>
  <c r="G18" i="2"/>
  <c r="F18" i="2" l="1"/>
  <c r="I198" i="2"/>
  <c r="H198" i="2"/>
  <c r="G198" i="2"/>
  <c r="G210" i="2"/>
  <c r="F198" i="2" l="1"/>
  <c r="I150" i="2"/>
  <c r="I119" i="2"/>
  <c r="H119" i="2"/>
  <c r="F119" i="2" l="1"/>
  <c r="G67" i="2"/>
  <c r="F67" i="2" s="1"/>
  <c r="G69" i="2"/>
  <c r="G70" i="2"/>
  <c r="F70" i="2" s="1"/>
  <c r="F244" i="2" s="1"/>
  <c r="G71" i="2"/>
  <c r="G72" i="2"/>
  <c r="F72" i="2" s="1"/>
  <c r="F69" i="2" l="1"/>
  <c r="F71" i="2"/>
  <c r="G244" i="2"/>
  <c r="G66" i="2"/>
  <c r="F66" i="2" s="1"/>
  <c r="G30" i="2" l="1"/>
  <c r="G79" i="2"/>
  <c r="F79" i="2" s="1"/>
  <c r="F241" i="2" s="1"/>
  <c r="G81" i="2"/>
  <c r="G83" i="2"/>
  <c r="G90" i="2"/>
  <c r="F90" i="2" s="1"/>
  <c r="G96" i="2"/>
  <c r="F96" i="2" s="1"/>
  <c r="G102" i="2"/>
  <c r="F102" i="2" s="1"/>
  <c r="G192" i="2"/>
  <c r="H192" i="2"/>
  <c r="I192" i="2"/>
  <c r="I216" i="2"/>
  <c r="H216" i="2"/>
  <c r="G216" i="2"/>
  <c r="H210" i="2"/>
  <c r="I162" i="2"/>
  <c r="H162" i="2"/>
  <c r="G162" i="2"/>
  <c r="I156" i="2"/>
  <c r="H156" i="2"/>
  <c r="G156" i="2"/>
  <c r="H150" i="2"/>
  <c r="G150" i="2"/>
  <c r="I54" i="2"/>
  <c r="H54" i="2"/>
  <c r="G54" i="2"/>
  <c r="I48" i="2"/>
  <c r="H48" i="2"/>
  <c r="G48" i="2"/>
  <c r="I42" i="2"/>
  <c r="H42" i="2"/>
  <c r="G42" i="2"/>
  <c r="G36" i="2"/>
  <c r="H36" i="2"/>
  <c r="I36" i="2"/>
  <c r="I30" i="2"/>
  <c r="F81" i="2" l="1"/>
  <c r="F243" i="2" s="1"/>
  <c r="G243" i="2"/>
  <c r="I186" i="2"/>
  <c r="I12" i="2"/>
  <c r="F42" i="2"/>
  <c r="F192" i="2"/>
  <c r="F150" i="2"/>
  <c r="F210" i="2"/>
  <c r="F83" i="2"/>
  <c r="F245" i="2" s="1"/>
  <c r="G245" i="2"/>
  <c r="F54" i="2"/>
  <c r="F162" i="2"/>
  <c r="F36" i="2"/>
  <c r="F48" i="2"/>
  <c r="F156" i="2"/>
  <c r="F216" i="2"/>
  <c r="I114" i="2"/>
  <c r="G78" i="2"/>
  <c r="F78" i="2" s="1"/>
  <c r="G241" i="2"/>
  <c r="G114" i="2"/>
  <c r="H114" i="2"/>
  <c r="G186" i="2"/>
  <c r="H186" i="2"/>
  <c r="G12" i="2"/>
  <c r="I245" i="2"/>
  <c r="H245" i="2"/>
  <c r="H30" i="2"/>
  <c r="F30" i="2" s="1"/>
  <c r="I240" i="2" l="1"/>
  <c r="F186" i="2"/>
  <c r="F114" i="2"/>
  <c r="G240" i="2"/>
  <c r="H12" i="2"/>
  <c r="H240" i="2" s="1"/>
  <c r="F12" i="2" l="1"/>
  <c r="F240" i="2" s="1"/>
</calcChain>
</file>

<file path=xl/sharedStrings.xml><?xml version="1.0" encoding="utf-8"?>
<sst xmlns="http://schemas.openxmlformats.org/spreadsheetml/2006/main" count="450" uniqueCount="193">
  <si>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</si>
  <si>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</si>
  <si>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</si>
  <si>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</si>
  <si>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</si>
  <si>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</si>
  <si>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</si>
  <si>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</si>
  <si>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</si>
  <si>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</si>
  <si>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</si>
  <si>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</si>
  <si>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</si>
  <si>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</si>
  <si>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</si>
  <si>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</si>
  <si>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</si>
  <si>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</si>
  <si>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</si>
  <si>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</si>
  <si>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</si>
  <si>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</si>
  <si>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</si>
  <si>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</si>
  <si>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</si>
  <si>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</si>
  <si>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</si>
  <si>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</si>
  <si>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</si>
  <si>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</si>
  <si>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</si>
  <si>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</si>
  <si>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</si>
  <si>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</si>
  <si>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</si>
  <si>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</si>
  <si>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</si>
  <si>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</si>
  <si>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</si>
  <si>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</si>
  <si>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</si>
  <si>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</si>
  <si>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</si>
  <si>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</si>
  <si>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</si>
  <si>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</si>
  <si>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</si>
  <si>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</si>
  <si>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</si>
  <si>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</si>
  <si>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</si>
  <si>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</si>
  <si>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</si>
  <si>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</si>
  <si>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</si>
  <si>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</si>
  <si>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</si>
  <si>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</si>
  <si>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</si>
  <si>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</si>
  <si>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</si>
  <si>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</si>
  <si>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</si>
  <si>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</si>
  <si>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</si>
  <si>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</si>
  <si>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</si>
  <si>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</si>
  <si>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</si>
  <si>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</si>
  <si>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</si>
  <si>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</si>
  <si>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</si>
  <si>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</si>
  <si>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</si>
  <si>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</si>
  <si>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</si>
  <si>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</si>
  <si>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</si>
  <si>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</si>
  <si>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</si>
  <si>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</si>
  <si>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</si>
  <si>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</si>
  <si>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</si>
  <si>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</si>
  <si>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</si>
  <si>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</si>
  <si>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</si>
  <si>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</si>
  <si>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</si>
  <si>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</si>
  <si>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</si>
  <si>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</si>
  <si>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</si>
  <si>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</si>
  <si>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</si>
  <si>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</si>
  <si>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</si>
  <si>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</si>
  <si>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</si>
  <si>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</si>
  <si>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</si>
  <si>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</si>
  <si>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</si>
  <si>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</si>
  <si>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</si>
  <si>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</si>
  <si>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</si>
  <si>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</si>
  <si>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</si>
  <si>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</si>
  <si>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</si>
  <si>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</si>
  <si>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</si>
  <si>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</si>
  <si>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</si>
  <si>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</si>
  <si>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</si>
  <si>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</si>
  <si>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</si>
  <si>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</si>
  <si>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</si>
  <si>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</si>
  <si>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</si>
  <si>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</si>
  <si>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</si>
  <si>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</si>
  <si>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</si>
  <si>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</si>
  <si>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</si>
  <si>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</si>
  <si>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</si>
  <si>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</si>
  <si>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</si>
  <si>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</si>
  <si>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</si>
  <si>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</si>
  <si>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</si>
  <si>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</si>
  <si>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</si>
  <si>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</si>
  <si>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</si>
  <si>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</si>
  <si>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</si>
  <si>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</si>
  <si>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</si>
  <si>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</si>
  <si>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</si>
  <si>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</si>
  <si>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</si>
  <si>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</si>
  <si>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</si>
  <si>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</si>
  <si>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</si>
  <si>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</si>
  <si>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</si>
  <si>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</si>
  <si>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</si>
  <si>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</si>
  <si>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</si>
  <si>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</si>
  <si>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</si>
  <si>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</si>
  <si>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</si>
  <si>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</si>
  <si>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</si>
  <si>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</si>
  <si>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</si>
  <si>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</si>
  <si>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</si>
  <si>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</si>
  <si>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</si>
  <si>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</si>
  <si>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</si>
  <si>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</si>
  <si>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</si>
  <si>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</si>
  <si>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</si>
  <si>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</si>
  <si>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</si>
  <si>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</si>
  <si>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</si>
  <si>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</si>
  <si>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</si>
  <si>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</si>
  <si>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</si>
  <si>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</si>
  <si>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</si>
  <si>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</si>
  <si>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</si>
  <si>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</si>
  <si>
    <t xml:space="preserve">Развитие и укрепление материально-технической базы детских школ искусств и театров, приобретение музыкальных иструментов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</si>
</sst>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0"/>
    <numFmt numFmtId="165" formatCode="0.0000"/>
    <numFmt numFmtId="166" formatCode="_-* #,##0.00000_-;\-* #,##0.00000_-;_-* &quot;-&quot;??_-;_-@_-"/>
    <numFmt numFmtId="167" formatCode="#,##0.00000"/>
    <numFmt numFmtId="168" formatCode="0.000"/>
    <numFmt numFmtId="169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5" borderId="1" xfId="1" applyNumberFormat="1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16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7" fillId="6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164" fontId="4" fillId="6" borderId="0" xfId="0" applyNumberFormat="1" applyFont="1" applyFill="1" applyBorder="1"/>
    <xf numFmtId="164" fontId="4" fillId="6" borderId="3" xfId="0" applyNumberFormat="1" applyFont="1" applyFill="1" applyBorder="1"/>
    <xf numFmtId="164" fontId="4" fillId="6" borderId="1" xfId="0" applyNumberFormat="1" applyFont="1" applyFill="1" applyBorder="1"/>
    <xf numFmtId="164" fontId="4" fillId="6" borderId="4" xfId="0" applyNumberFormat="1" applyFont="1" applyFill="1" applyBorder="1"/>
    <xf numFmtId="164" fontId="4" fillId="0" borderId="3" xfId="0" applyNumberFormat="1" applyFont="1" applyBorder="1"/>
    <xf numFmtId="164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4" fontId="4" fillId="6" borderId="10" xfId="0" applyNumberFormat="1" applyFont="1" applyFill="1" applyBorder="1"/>
    <xf numFmtId="0" fontId="4" fillId="6" borderId="9" xfId="0" applyFont="1" applyFill="1" applyBorder="1"/>
    <xf numFmtId="164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4" fontId="4" fillId="6" borderId="0" xfId="0" applyNumberFormat="1" applyFont="1" applyFill="1"/>
    <xf numFmtId="0" fontId="4" fillId="0" borderId="8" xfId="0" applyFont="1" applyBorder="1"/>
    <xf numFmtId="164" fontId="4" fillId="4" borderId="0" xfId="0" applyNumberFormat="1" applyFont="1" applyFill="1"/>
    <xf numFmtId="164" fontId="4" fillId="0" borderId="7" xfId="0" applyNumberFormat="1" applyFont="1" applyBorder="1"/>
    <xf numFmtId="167" fontId="4" fillId="0" borderId="0" xfId="0" applyNumberFormat="1" applyFont="1" applyFill="1" applyBorder="1" applyAlignment="1">
      <alignment horizontal="right"/>
    </xf>
    <xf numFmtId="167" fontId="4" fillId="6" borderId="0" xfId="0" applyNumberFormat="1" applyFont="1" applyFill="1" applyBorder="1" applyAlignment="1">
      <alignment horizontal="right"/>
    </xf>
    <xf numFmtId="167" fontId="7" fillId="3" borderId="1" xfId="1" applyNumberFormat="1" applyFont="1" applyFill="1" applyBorder="1" applyAlignment="1">
      <alignment horizontal="right" vertical="center" wrapText="1"/>
    </xf>
    <xf numFmtId="167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166" fontId="7" fillId="3" borderId="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8" fillId="0" borderId="0" xfId="0" applyFont="1"/>
    <xf numFmtId="0" fontId="18" fillId="0" borderId="0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9" fillId="0" borderId="0" xfId="0" applyFont="1"/>
    <xf numFmtId="164" fontId="18" fillId="0" borderId="0" xfId="0" applyNumberFormat="1" applyFont="1"/>
    <xf numFmtId="0" fontId="18" fillId="0" borderId="0" xfId="0" applyFont="1" applyFill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14" fillId="0" borderId="0" xfId="0" applyFont="1" applyFill="1" applyBorder="1" applyAlignment="1"/>
    <xf numFmtId="168" fontId="18" fillId="0" borderId="0" xfId="0" applyNumberFormat="1" applyFont="1" applyFill="1"/>
    <xf numFmtId="164" fontId="12" fillId="0" borderId="0" xfId="0" applyNumberFormat="1" applyFont="1" applyFill="1"/>
    <xf numFmtId="169" fontId="12" fillId="0" borderId="0" xfId="0" applyNumberFormat="1" applyFont="1" applyBorder="1"/>
    <xf numFmtId="166" fontId="4" fillId="2" borderId="1" xfId="1" applyNumberFormat="1" applyFont="1" applyFill="1" applyBorder="1" applyAlignment="1">
      <alignment horizontal="center" vertical="center" wrapText="1"/>
    </xf>
    <xf numFmtId="166" fontId="12" fillId="2" borderId="1" xfId="1" applyNumberFormat="1" applyFont="1" applyFill="1" applyBorder="1" applyAlignment="1">
      <alignment horizontal="center" vertical="center" wrapText="1"/>
    </xf>
    <xf numFmtId="166" fontId="4" fillId="7" borderId="1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4" fontId="12" fillId="0" borderId="10" xfId="0" applyNumberFormat="1" applyFont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274"/>
  <sheetViews>
    <sheetView tabSelected="1" view="pageBreakPreview" topLeftCell="A4" zoomScaleNormal="100" zoomScaleSheetLayoutView="100" workbookViewId="0">
      <pane ySplit="7" topLeftCell="A119" activePane="bottomLeft" state="frozen"/>
      <selection activeCell="A4" sqref="A4"/>
      <selection pane="bottomLeft" activeCell="B120" sqref="B120:B125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100" t="s">
        <v>188</v>
      </c>
      <c r="H1" s="100"/>
      <c r="I1" s="100"/>
      <c r="J1" s="100"/>
      <c r="K1" s="100"/>
      <c r="L1" s="100"/>
    </row>
    <row r="2" spans="1:53" ht="11.25" customHeight="1" x14ac:dyDescent="0.2">
      <c r="A2" s="31"/>
      <c r="B2" s="31"/>
      <c r="C2" s="31"/>
      <c r="D2" s="31"/>
      <c r="E2" s="31"/>
      <c r="F2" s="32"/>
      <c r="G2" s="100"/>
      <c r="H2" s="100"/>
      <c r="I2" s="100"/>
      <c r="J2" s="100"/>
      <c r="K2" s="100"/>
      <c r="L2" s="100"/>
    </row>
    <row r="3" spans="1:53" ht="10.5" customHeight="1" x14ac:dyDescent="0.2">
      <c r="A3" s="31"/>
      <c r="B3" s="31"/>
      <c r="C3" s="31"/>
      <c r="D3" s="31"/>
      <c r="E3" s="31"/>
      <c r="F3" s="32"/>
      <c r="G3" s="100"/>
      <c r="H3" s="100"/>
      <c r="I3" s="100"/>
      <c r="J3" s="100"/>
      <c r="K3" s="100"/>
      <c r="L3" s="100"/>
    </row>
    <row r="4" spans="1:53" ht="21.75" customHeight="1" x14ac:dyDescent="0.2">
      <c r="A4" s="98" t="s">
        <v>78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53" ht="21.75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53" ht="21.75" customHeight="1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53" ht="21.75" customHeight="1" x14ac:dyDescent="0.2">
      <c r="A7" s="132" t="s">
        <v>48</v>
      </c>
      <c r="B7" s="132" t="s">
        <v>49</v>
      </c>
      <c r="C7" s="132" t="s">
        <v>50</v>
      </c>
      <c r="D7" s="132" t="s">
        <v>51</v>
      </c>
      <c r="E7" s="132" t="s">
        <v>52</v>
      </c>
      <c r="F7" s="132" t="s">
        <v>53</v>
      </c>
      <c r="G7" s="132" t="s">
        <v>77</v>
      </c>
      <c r="H7" s="135"/>
      <c r="I7" s="135"/>
      <c r="J7" s="135"/>
      <c r="K7" s="135"/>
      <c r="L7" s="135"/>
    </row>
    <row r="8" spans="1:53" ht="21.75" customHeight="1" x14ac:dyDescent="0.2">
      <c r="A8" s="133"/>
      <c r="B8" s="133"/>
      <c r="C8" s="133"/>
      <c r="D8" s="133"/>
      <c r="E8" s="133"/>
      <c r="F8" s="133"/>
      <c r="G8" s="134"/>
      <c r="H8" s="136"/>
      <c r="I8" s="136"/>
      <c r="J8" s="136"/>
      <c r="K8" s="136"/>
      <c r="L8" s="136"/>
    </row>
    <row r="9" spans="1:53" s="31" customFormat="1" ht="21.75" customHeight="1" x14ac:dyDescent="0.2">
      <c r="A9" s="133"/>
      <c r="B9" s="133"/>
      <c r="C9" s="133"/>
      <c r="D9" s="133"/>
      <c r="E9" s="133"/>
      <c r="F9" s="133"/>
      <c r="G9" s="132" t="s">
        <v>54</v>
      </c>
      <c r="H9" s="132" t="s">
        <v>71</v>
      </c>
      <c r="I9" s="132" t="s">
        <v>74</v>
      </c>
      <c r="J9" s="137" t="s">
        <v>107</v>
      </c>
      <c r="K9" s="101" t="s">
        <v>130</v>
      </c>
      <c r="L9" s="101" t="s">
        <v>142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 x14ac:dyDescent="0.2">
      <c r="A10" s="134"/>
      <c r="B10" s="134"/>
      <c r="C10" s="134"/>
      <c r="D10" s="134"/>
      <c r="E10" s="134"/>
      <c r="F10" s="134"/>
      <c r="G10" s="133"/>
      <c r="H10" s="133"/>
      <c r="I10" s="133"/>
      <c r="J10" s="137"/>
      <c r="K10" s="102"/>
      <c r="L10" s="102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 x14ac:dyDescent="0.2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 x14ac:dyDescent="0.2">
      <c r="A12" s="109" t="s">
        <v>55</v>
      </c>
      <c r="B12" s="124" t="s">
        <v>80</v>
      </c>
      <c r="C12" s="109" t="s">
        <v>148</v>
      </c>
      <c r="D12" s="124" t="s">
        <v>157</v>
      </c>
      <c r="E12" s="25" t="s">
        <v>47</v>
      </c>
      <c r="F12" s="13">
        <f>G12+H12+I12+J12+K12+L12</f>
        <v>570387.47826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91999.066159999988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 x14ac:dyDescent="0.2">
      <c r="A13" s="110"/>
      <c r="B13" s="125"/>
      <c r="C13" s="110"/>
      <c r="D13" s="125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 x14ac:dyDescent="0.2">
      <c r="A14" s="110"/>
      <c r="B14" s="125"/>
      <c r="C14" s="110"/>
      <c r="D14" s="125"/>
      <c r="E14" s="25" t="s">
        <v>187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10"/>
      <c r="B15" s="125"/>
      <c r="C15" s="110"/>
      <c r="D15" s="125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 x14ac:dyDescent="0.2">
      <c r="A16" s="110"/>
      <c r="B16" s="125"/>
      <c r="C16" s="110"/>
      <c r="D16" s="125"/>
      <c r="E16" s="25" t="s">
        <v>58</v>
      </c>
      <c r="F16" s="13">
        <f t="shared" si="1"/>
        <v>568756.95957999991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90931.434579999986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 x14ac:dyDescent="0.2">
      <c r="A17" s="111"/>
      <c r="B17" s="131"/>
      <c r="C17" s="111"/>
      <c r="D17" s="131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24" t="s">
        <v>60</v>
      </c>
      <c r="B18" s="126" t="s">
        <v>192</v>
      </c>
      <c r="C18" s="109" t="s">
        <v>149</v>
      </c>
      <c r="D18" s="124" t="s">
        <v>158</v>
      </c>
      <c r="E18" s="25" t="s">
        <v>47</v>
      </c>
      <c r="F18" s="13">
        <f t="shared" ref="F18:F23" si="9">G18+H18+I18+J18+K18+L18</f>
        <v>2474.8689999999997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265.529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 x14ac:dyDescent="0.2">
      <c r="A19" s="125"/>
      <c r="B19" s="127"/>
      <c r="C19" s="110"/>
      <c r="D19" s="125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 x14ac:dyDescent="0.2">
      <c r="A20" s="125"/>
      <c r="B20" s="127"/>
      <c r="C20" s="110"/>
      <c r="D20" s="125"/>
      <c r="E20" s="25" t="s">
        <v>187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 x14ac:dyDescent="0.2">
      <c r="A21" s="125"/>
      <c r="B21" s="127"/>
      <c r="C21" s="110"/>
      <c r="D21" s="125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 x14ac:dyDescent="0.2">
      <c r="A22" s="125"/>
      <c r="B22" s="127"/>
      <c r="C22" s="110"/>
      <c r="D22" s="125"/>
      <c r="E22" s="18" t="s">
        <v>58</v>
      </c>
      <c r="F22" s="13">
        <f t="shared" si="9"/>
        <v>2474.8689999999997</v>
      </c>
      <c r="G22" s="27">
        <v>443.25</v>
      </c>
      <c r="H22" s="17">
        <v>1281.3399999999999</v>
      </c>
      <c r="I22" s="16">
        <f>200+65.529</f>
        <v>265.529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31"/>
      <c r="B23" s="128"/>
      <c r="C23" s="111"/>
      <c r="D23" s="131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24" t="s">
        <v>61</v>
      </c>
      <c r="B24" s="126" t="s">
        <v>124</v>
      </c>
      <c r="C24" s="109" t="s">
        <v>106</v>
      </c>
      <c r="D24" s="124" t="s">
        <v>159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 x14ac:dyDescent="0.2">
      <c r="A25" s="125"/>
      <c r="B25" s="127"/>
      <c r="C25" s="110"/>
      <c r="D25" s="125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 x14ac:dyDescent="0.2">
      <c r="A26" s="125"/>
      <c r="B26" s="127"/>
      <c r="C26" s="110"/>
      <c r="D26" s="125"/>
      <c r="E26" s="25" t="s">
        <v>187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25"/>
      <c r="B27" s="127"/>
      <c r="C27" s="110"/>
      <c r="D27" s="125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25"/>
      <c r="B28" s="127"/>
      <c r="C28" s="110"/>
      <c r="D28" s="125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 x14ac:dyDescent="0.2">
      <c r="A29" s="131"/>
      <c r="B29" s="128"/>
      <c r="C29" s="111"/>
      <c r="D29" s="131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 x14ac:dyDescent="0.2">
      <c r="A30" s="124" t="s">
        <v>62</v>
      </c>
      <c r="B30" s="126" t="s">
        <v>123</v>
      </c>
      <c r="C30" s="109" t="s">
        <v>150</v>
      </c>
      <c r="D30" s="124" t="s">
        <v>160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 x14ac:dyDescent="0.2">
      <c r="A31" s="125"/>
      <c r="B31" s="127"/>
      <c r="C31" s="110"/>
      <c r="D31" s="125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 x14ac:dyDescent="0.2">
      <c r="A32" s="125"/>
      <c r="B32" s="127"/>
      <c r="C32" s="110"/>
      <c r="D32" s="125"/>
      <c r="E32" s="25" t="s">
        <v>187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25"/>
      <c r="B33" s="127"/>
      <c r="C33" s="110"/>
      <c r="D33" s="125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 x14ac:dyDescent="0.2">
      <c r="A34" s="125"/>
      <c r="B34" s="127"/>
      <c r="C34" s="110"/>
      <c r="D34" s="125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 x14ac:dyDescent="0.2">
      <c r="A35" s="131"/>
      <c r="B35" s="128"/>
      <c r="C35" s="111"/>
      <c r="D35" s="131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 x14ac:dyDescent="0.2">
      <c r="A36" s="124" t="s">
        <v>63</v>
      </c>
      <c r="B36" s="126" t="s">
        <v>114</v>
      </c>
      <c r="C36" s="109" t="s">
        <v>151</v>
      </c>
      <c r="D36" s="124" t="s">
        <v>161</v>
      </c>
      <c r="E36" s="25" t="s">
        <v>47</v>
      </c>
      <c r="F36" s="13">
        <f t="shared" ref="F36:F41" si="19">G36+H36+I36+J36+K36+L36</f>
        <v>378856.09400000004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61591.273000000001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 x14ac:dyDescent="0.2">
      <c r="A37" s="125"/>
      <c r="B37" s="127"/>
      <c r="C37" s="110"/>
      <c r="D37" s="125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 x14ac:dyDescent="0.2">
      <c r="A38" s="125"/>
      <c r="B38" s="127"/>
      <c r="C38" s="110"/>
      <c r="D38" s="125"/>
      <c r="E38" s="25" t="s">
        <v>187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25"/>
      <c r="B39" s="127"/>
      <c r="C39" s="110"/>
      <c r="D39" s="125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 x14ac:dyDescent="0.2">
      <c r="A40" s="125"/>
      <c r="B40" s="127"/>
      <c r="C40" s="110"/>
      <c r="D40" s="125"/>
      <c r="E40" s="25" t="s">
        <v>58</v>
      </c>
      <c r="F40" s="13">
        <f t="shared" si="19"/>
        <v>378856.09400000004</v>
      </c>
      <c r="G40" s="17">
        <v>54060.3</v>
      </c>
      <c r="H40" s="17">
        <f>56846.026-998.815-149.112</f>
        <v>55698.098999999995</v>
      </c>
      <c r="I40" s="95">
        <f>62819.382-1228.109</f>
        <v>61591.273000000001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 x14ac:dyDescent="0.2">
      <c r="A41" s="131"/>
      <c r="B41" s="128"/>
      <c r="C41" s="111"/>
      <c r="D41" s="131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 x14ac:dyDescent="0.2">
      <c r="A42" s="124" t="s">
        <v>75</v>
      </c>
      <c r="B42" s="126" t="s">
        <v>115</v>
      </c>
      <c r="C42" s="109" t="s">
        <v>152</v>
      </c>
      <c r="D42" s="124" t="s">
        <v>162</v>
      </c>
      <c r="E42" s="25" t="s">
        <v>47</v>
      </c>
      <c r="F42" s="13">
        <f t="shared" ref="F42:F47" si="22">G42+H42+I42+J42+K42+L42</f>
        <v>92805.60100000001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14777.873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 x14ac:dyDescent="0.2">
      <c r="A43" s="125"/>
      <c r="B43" s="127"/>
      <c r="C43" s="110"/>
      <c r="D43" s="125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 x14ac:dyDescent="0.2">
      <c r="A44" s="125"/>
      <c r="B44" s="127"/>
      <c r="C44" s="110"/>
      <c r="D44" s="125"/>
      <c r="E44" s="25" t="s">
        <v>187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25"/>
      <c r="B45" s="127"/>
      <c r="C45" s="110"/>
      <c r="D45" s="125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 x14ac:dyDescent="0.2">
      <c r="A46" s="125"/>
      <c r="B46" s="127"/>
      <c r="C46" s="110"/>
      <c r="D46" s="125"/>
      <c r="E46" s="25" t="s">
        <v>58</v>
      </c>
      <c r="F46" s="13">
        <f t="shared" si="22"/>
        <v>92805.60100000001</v>
      </c>
      <c r="G46" s="17">
        <v>13476.234</v>
      </c>
      <c r="H46" s="17">
        <v>14031.442999999999</v>
      </c>
      <c r="I46" s="16">
        <f>14843.402-65.529</f>
        <v>14777.873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 x14ac:dyDescent="0.2">
      <c r="A47" s="131"/>
      <c r="B47" s="128"/>
      <c r="C47" s="111"/>
      <c r="D47" s="131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 x14ac:dyDescent="0.2">
      <c r="A48" s="124" t="s">
        <v>99</v>
      </c>
      <c r="B48" s="126" t="s">
        <v>116</v>
      </c>
      <c r="C48" s="109" t="s">
        <v>153</v>
      </c>
      <c r="D48" s="124" t="s">
        <v>163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 x14ac:dyDescent="0.2">
      <c r="A49" s="125"/>
      <c r="B49" s="127"/>
      <c r="C49" s="110"/>
      <c r="D49" s="125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 x14ac:dyDescent="0.2">
      <c r="A50" s="125"/>
      <c r="B50" s="127"/>
      <c r="C50" s="110"/>
      <c r="D50" s="125"/>
      <c r="E50" s="25" t="s">
        <v>187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25"/>
      <c r="B51" s="127"/>
      <c r="C51" s="110"/>
      <c r="D51" s="125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 x14ac:dyDescent="0.2">
      <c r="A52" s="125"/>
      <c r="B52" s="127"/>
      <c r="C52" s="110"/>
      <c r="D52" s="125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 x14ac:dyDescent="0.2">
      <c r="A53" s="131"/>
      <c r="B53" s="128"/>
      <c r="C53" s="111"/>
      <c r="D53" s="131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 x14ac:dyDescent="0.2">
      <c r="A54" s="124" t="s">
        <v>103</v>
      </c>
      <c r="B54" s="126" t="s">
        <v>91</v>
      </c>
      <c r="C54" s="109" t="s">
        <v>153</v>
      </c>
      <c r="D54" s="124" t="s">
        <v>162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 x14ac:dyDescent="0.2">
      <c r="A55" s="125"/>
      <c r="B55" s="127"/>
      <c r="C55" s="110"/>
      <c r="D55" s="125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 x14ac:dyDescent="0.2">
      <c r="A56" s="125"/>
      <c r="B56" s="127"/>
      <c r="C56" s="110"/>
      <c r="D56" s="125"/>
      <c r="E56" s="25" t="s">
        <v>187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25"/>
      <c r="B57" s="127"/>
      <c r="C57" s="110"/>
      <c r="D57" s="125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 x14ac:dyDescent="0.2">
      <c r="A58" s="125"/>
      <c r="B58" s="127"/>
      <c r="C58" s="110"/>
      <c r="D58" s="125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 x14ac:dyDescent="0.2">
      <c r="A59" s="131"/>
      <c r="B59" s="128"/>
      <c r="C59" s="111"/>
      <c r="D59" s="131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 x14ac:dyDescent="0.2">
      <c r="A60" s="124" t="s">
        <v>132</v>
      </c>
      <c r="B60" s="126" t="s">
        <v>134</v>
      </c>
      <c r="C60" s="156">
        <v>2023</v>
      </c>
      <c r="D60" s="112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 x14ac:dyDescent="0.2">
      <c r="A61" s="125"/>
      <c r="B61" s="127"/>
      <c r="C61" s="157"/>
      <c r="D61" s="113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 x14ac:dyDescent="0.2">
      <c r="A62" s="125"/>
      <c r="B62" s="127"/>
      <c r="C62" s="157"/>
      <c r="D62" s="113"/>
      <c r="E62" s="25" t="s">
        <v>187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25"/>
      <c r="B63" s="127"/>
      <c r="C63" s="157"/>
      <c r="D63" s="113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 x14ac:dyDescent="0.2">
      <c r="A64" s="125"/>
      <c r="B64" s="127"/>
      <c r="C64" s="157"/>
      <c r="D64" s="113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 x14ac:dyDescent="0.2">
      <c r="A65" s="131"/>
      <c r="B65" s="128"/>
      <c r="C65" s="158"/>
      <c r="D65" s="114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 x14ac:dyDescent="0.2">
      <c r="A66" s="124" t="s">
        <v>64</v>
      </c>
      <c r="B66" s="124" t="s">
        <v>81</v>
      </c>
      <c r="C66" s="109" t="s">
        <v>154</v>
      </c>
      <c r="D66" s="112" t="s">
        <v>164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 x14ac:dyDescent="0.2">
      <c r="A67" s="125"/>
      <c r="B67" s="125"/>
      <c r="C67" s="110"/>
      <c r="D67" s="113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 x14ac:dyDescent="0.2">
      <c r="A68" s="125"/>
      <c r="B68" s="125"/>
      <c r="C68" s="110"/>
      <c r="D68" s="113"/>
      <c r="E68" s="25" t="s">
        <v>187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25"/>
      <c r="B69" s="125"/>
      <c r="C69" s="110"/>
      <c r="D69" s="113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 x14ac:dyDescent="0.2">
      <c r="A70" s="125"/>
      <c r="B70" s="125"/>
      <c r="C70" s="110"/>
      <c r="D70" s="113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 x14ac:dyDescent="0.2">
      <c r="A71" s="131"/>
      <c r="B71" s="131"/>
      <c r="C71" s="111"/>
      <c r="D71" s="114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 x14ac:dyDescent="0.2">
      <c r="A72" s="124" t="s">
        <v>22</v>
      </c>
      <c r="B72" s="126" t="s">
        <v>110</v>
      </c>
      <c r="C72" s="109" t="s">
        <v>154</v>
      </c>
      <c r="D72" s="112" t="s">
        <v>164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 x14ac:dyDescent="0.2">
      <c r="A73" s="125"/>
      <c r="B73" s="127"/>
      <c r="C73" s="110"/>
      <c r="D73" s="113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 x14ac:dyDescent="0.2">
      <c r="A74" s="125"/>
      <c r="B74" s="127"/>
      <c r="C74" s="110"/>
      <c r="D74" s="113"/>
      <c r="E74" s="25" t="s">
        <v>187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25"/>
      <c r="B75" s="127"/>
      <c r="C75" s="110"/>
      <c r="D75" s="113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 x14ac:dyDescent="0.2">
      <c r="A76" s="125"/>
      <c r="B76" s="127"/>
      <c r="C76" s="110"/>
      <c r="D76" s="113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 x14ac:dyDescent="0.2">
      <c r="A77" s="131"/>
      <c r="B77" s="128"/>
      <c r="C77" s="111"/>
      <c r="D77" s="114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 x14ac:dyDescent="0.2">
      <c r="A78" s="124" t="s">
        <v>65</v>
      </c>
      <c r="B78" s="124" t="s">
        <v>82</v>
      </c>
      <c r="C78" s="109" t="s">
        <v>148</v>
      </c>
      <c r="D78" s="124" t="s">
        <v>165</v>
      </c>
      <c r="E78" s="19" t="s">
        <v>47</v>
      </c>
      <c r="F78" s="13">
        <f t="shared" ref="F78:F83" si="42">G78+H78+I78+J78+K78+L78</f>
        <v>182695.17225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32098.6309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 x14ac:dyDescent="0.2">
      <c r="A79" s="125"/>
      <c r="B79" s="125"/>
      <c r="C79" s="110"/>
      <c r="D79" s="125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 x14ac:dyDescent="0.2">
      <c r="A80" s="125"/>
      <c r="B80" s="125"/>
      <c r="C80" s="110"/>
      <c r="D80" s="125"/>
      <c r="E80" s="25" t="s">
        <v>187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25"/>
      <c r="B81" s="125"/>
      <c r="C81" s="110"/>
      <c r="D81" s="125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 x14ac:dyDescent="0.2">
      <c r="A82" s="125"/>
      <c r="B82" s="125"/>
      <c r="C82" s="110"/>
      <c r="D82" s="125"/>
      <c r="E82" s="19" t="s">
        <v>58</v>
      </c>
      <c r="F82" s="13">
        <f t="shared" si="42"/>
        <v>182695.17225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32098.6309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 x14ac:dyDescent="0.2">
      <c r="A83" s="131"/>
      <c r="B83" s="131"/>
      <c r="C83" s="111"/>
      <c r="D83" s="125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 x14ac:dyDescent="0.2">
      <c r="A84" s="124" t="s">
        <v>66</v>
      </c>
      <c r="B84" s="126" t="s">
        <v>117</v>
      </c>
      <c r="C84" s="109" t="s">
        <v>106</v>
      </c>
      <c r="D84" s="121" t="s">
        <v>166</v>
      </c>
      <c r="E84" s="19" t="s">
        <v>47</v>
      </c>
      <c r="F84" s="13">
        <f t="shared" ref="F84:F89" si="48">G84+H84+I84+J84+K84+L84</f>
        <v>2948.4560000000001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 x14ac:dyDescent="0.2">
      <c r="A85" s="125"/>
      <c r="B85" s="127"/>
      <c r="C85" s="110"/>
      <c r="D85" s="122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 x14ac:dyDescent="0.2">
      <c r="A86" s="125"/>
      <c r="B86" s="127"/>
      <c r="C86" s="110"/>
      <c r="D86" s="122"/>
      <c r="E86" s="25" t="s">
        <v>187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25"/>
      <c r="B87" s="127"/>
      <c r="C87" s="110"/>
      <c r="D87" s="122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 x14ac:dyDescent="0.2">
      <c r="A88" s="125"/>
      <c r="B88" s="127"/>
      <c r="C88" s="110"/>
      <c r="D88" s="122"/>
      <c r="E88" s="19" t="s">
        <v>58</v>
      </c>
      <c r="F88" s="13">
        <f t="shared" si="48"/>
        <v>2948.4560000000001</v>
      </c>
      <c r="G88" s="17">
        <v>338.09399999999999</v>
      </c>
      <c r="H88" s="17">
        <v>549.04200000000003</v>
      </c>
      <c r="I88" s="16">
        <v>1750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 x14ac:dyDescent="0.2">
      <c r="A89" s="131"/>
      <c r="B89" s="128"/>
      <c r="C89" s="111"/>
      <c r="D89" s="123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 x14ac:dyDescent="0.2">
      <c r="A90" s="124" t="s">
        <v>2</v>
      </c>
      <c r="B90" s="126" t="s">
        <v>118</v>
      </c>
      <c r="C90" s="109" t="s">
        <v>148</v>
      </c>
      <c r="D90" s="121" t="s">
        <v>167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 x14ac:dyDescent="0.2">
      <c r="A91" s="125"/>
      <c r="B91" s="127"/>
      <c r="C91" s="110"/>
      <c r="D91" s="122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 x14ac:dyDescent="0.2">
      <c r="A92" s="125"/>
      <c r="B92" s="127"/>
      <c r="C92" s="110"/>
      <c r="D92" s="122"/>
      <c r="E92" s="25" t="s">
        <v>187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25"/>
      <c r="B93" s="127"/>
      <c r="C93" s="110"/>
      <c r="D93" s="122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 x14ac:dyDescent="0.2">
      <c r="A94" s="125"/>
      <c r="B94" s="127"/>
      <c r="C94" s="110"/>
      <c r="D94" s="122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 x14ac:dyDescent="0.2">
      <c r="A95" s="131"/>
      <c r="B95" s="128"/>
      <c r="C95" s="111"/>
      <c r="D95" s="123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 x14ac:dyDescent="0.2">
      <c r="A96" s="124" t="s">
        <v>67</v>
      </c>
      <c r="B96" s="126" t="s">
        <v>119</v>
      </c>
      <c r="C96" s="109" t="s">
        <v>153</v>
      </c>
      <c r="D96" s="121" t="s">
        <v>168</v>
      </c>
      <c r="E96" s="19" t="s">
        <v>47</v>
      </c>
      <c r="F96" s="13">
        <f t="shared" ref="F96:F101" si="53">G96+H96+I96+J96+K96+L96</f>
        <v>37934.429000000004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6297.915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 x14ac:dyDescent="0.2">
      <c r="A97" s="125"/>
      <c r="B97" s="127"/>
      <c r="C97" s="110"/>
      <c r="D97" s="122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 x14ac:dyDescent="0.2">
      <c r="A98" s="125"/>
      <c r="B98" s="127"/>
      <c r="C98" s="110"/>
      <c r="D98" s="122"/>
      <c r="E98" s="25" t="s">
        <v>187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25"/>
      <c r="B99" s="127"/>
      <c r="C99" s="110"/>
      <c r="D99" s="122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 x14ac:dyDescent="0.2">
      <c r="A100" s="125"/>
      <c r="B100" s="127"/>
      <c r="C100" s="110"/>
      <c r="D100" s="122"/>
      <c r="E100" s="19" t="s">
        <v>58</v>
      </c>
      <c r="F100" s="13">
        <f t="shared" si="53"/>
        <v>37934.429000000004</v>
      </c>
      <c r="G100" s="17">
        <v>4884.8909999999996</v>
      </c>
      <c r="H100" s="17">
        <v>5178.9229999999998</v>
      </c>
      <c r="I100" s="16">
        <f>6397.915-100</f>
        <v>6297.915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 x14ac:dyDescent="0.2">
      <c r="A101" s="131"/>
      <c r="B101" s="128"/>
      <c r="C101" s="111"/>
      <c r="D101" s="123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 x14ac:dyDescent="0.2">
      <c r="A102" s="124" t="s">
        <v>93</v>
      </c>
      <c r="B102" s="126" t="s">
        <v>120</v>
      </c>
      <c r="C102" s="109" t="s">
        <v>148</v>
      </c>
      <c r="D102" s="121" t="s">
        <v>169</v>
      </c>
      <c r="E102" s="19" t="s">
        <v>47</v>
      </c>
      <c r="F102" s="13">
        <f t="shared" ref="F102:F107" si="56">G102+H102+I102+J102+K102+L102</f>
        <v>42177.286250000005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7457.4678999999996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 x14ac:dyDescent="0.2">
      <c r="A103" s="125"/>
      <c r="B103" s="127"/>
      <c r="C103" s="110"/>
      <c r="D103" s="122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 x14ac:dyDescent="0.2">
      <c r="A104" s="125"/>
      <c r="B104" s="127"/>
      <c r="C104" s="110"/>
      <c r="D104" s="122"/>
      <c r="E104" s="25" t="s">
        <v>187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25"/>
      <c r="B105" s="127"/>
      <c r="C105" s="110"/>
      <c r="D105" s="122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 x14ac:dyDescent="0.2">
      <c r="A106" s="125"/>
      <c r="B106" s="127"/>
      <c r="C106" s="110"/>
      <c r="D106" s="122"/>
      <c r="E106" s="19" t="s">
        <v>58</v>
      </c>
      <c r="F106" s="13">
        <f t="shared" si="56"/>
        <v>42177.286250000005</v>
      </c>
      <c r="G106" s="17">
        <v>5129.0140000000001</v>
      </c>
      <c r="H106" s="17">
        <f>5483.835+228.516-79.99065</f>
        <v>5632.3603499999999</v>
      </c>
      <c r="I106" s="16">
        <f>7153.4679+159.8+126.7+17.5</f>
        <v>7457.4678999999996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 x14ac:dyDescent="0.2">
      <c r="A107" s="131"/>
      <c r="B107" s="128"/>
      <c r="C107" s="111"/>
      <c r="D107" s="123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55" t="s">
        <v>125</v>
      </c>
      <c r="B108" s="126" t="s">
        <v>126</v>
      </c>
      <c r="C108" s="109" t="s">
        <v>137</v>
      </c>
      <c r="D108" s="121" t="s">
        <v>189</v>
      </c>
      <c r="E108" s="19" t="s">
        <v>47</v>
      </c>
      <c r="F108" s="13">
        <f t="shared" ref="F108:F113" si="59">G108+H108+I108+J108+K108+L108</f>
        <v>583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376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 x14ac:dyDescent="0.2">
      <c r="A109" s="125"/>
      <c r="B109" s="127"/>
      <c r="C109" s="110"/>
      <c r="D109" s="122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 x14ac:dyDescent="0.2">
      <c r="A110" s="125"/>
      <c r="B110" s="127"/>
      <c r="C110" s="110"/>
      <c r="D110" s="122"/>
      <c r="E110" s="25" t="s">
        <v>187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25"/>
      <c r="B111" s="127"/>
      <c r="C111" s="110"/>
      <c r="D111" s="122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25"/>
      <c r="B112" s="127"/>
      <c r="C112" s="110"/>
      <c r="D112" s="122"/>
      <c r="E112" s="19" t="s">
        <v>58</v>
      </c>
      <c r="F112" s="13">
        <f t="shared" si="59"/>
        <v>583</v>
      </c>
      <c r="G112" s="16">
        <v>0</v>
      </c>
      <c r="H112" s="17">
        <f>458.215-251.215</f>
        <v>206.99999999999997</v>
      </c>
      <c r="I112" s="16">
        <f>280+84+12</f>
        <v>376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31"/>
      <c r="B113" s="128"/>
      <c r="C113" s="111"/>
      <c r="D113" s="123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 x14ac:dyDescent="0.2">
      <c r="A114" s="112" t="s">
        <v>68</v>
      </c>
      <c r="B114" s="112" t="s">
        <v>84</v>
      </c>
      <c r="C114" s="109" t="s">
        <v>148</v>
      </c>
      <c r="D114" s="112" t="s">
        <v>164</v>
      </c>
      <c r="E114" s="26" t="s">
        <v>47</v>
      </c>
      <c r="F114" s="13">
        <f t="shared" ref="F114:F119" si="63">G114+H114+I114+J114+K114+L114</f>
        <v>422063.63038999995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73611.096460000001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 x14ac:dyDescent="0.2">
      <c r="A115" s="113"/>
      <c r="B115" s="113"/>
      <c r="C115" s="110"/>
      <c r="D115" s="113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 x14ac:dyDescent="0.2">
      <c r="A116" s="113"/>
      <c r="B116" s="113"/>
      <c r="C116" s="110"/>
      <c r="D116" s="113"/>
      <c r="E116" s="25" t="s">
        <v>187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 x14ac:dyDescent="0.2">
      <c r="A117" s="113"/>
      <c r="B117" s="113"/>
      <c r="C117" s="110"/>
      <c r="D117" s="113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 x14ac:dyDescent="0.2">
      <c r="A118" s="113"/>
      <c r="B118" s="113"/>
      <c r="C118" s="110"/>
      <c r="D118" s="113"/>
      <c r="E118" s="26" t="s">
        <v>58</v>
      </c>
      <c r="F118" s="13">
        <f>G118+H118+I118+J118+K118+L118</f>
        <v>415643.07672999997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68250.777180000005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 x14ac:dyDescent="0.2">
      <c r="A119" s="114"/>
      <c r="B119" s="114"/>
      <c r="C119" s="111"/>
      <c r="D119" s="114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 x14ac:dyDescent="0.2">
      <c r="A120" s="112" t="s">
        <v>69</v>
      </c>
      <c r="B120" s="115" t="s">
        <v>100</v>
      </c>
      <c r="C120" s="109" t="s">
        <v>154</v>
      </c>
      <c r="D120" s="103" t="s">
        <v>170</v>
      </c>
      <c r="E120" s="26" t="s">
        <v>47</v>
      </c>
      <c r="F120" s="13">
        <f t="shared" ref="F120:F125" si="72">G120+H120+I120+J120+K120+L120</f>
        <v>56946.013500000001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9479.1474999999991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 x14ac:dyDescent="0.2">
      <c r="A121" s="113"/>
      <c r="B121" s="116"/>
      <c r="C121" s="110"/>
      <c r="D121" s="138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 x14ac:dyDescent="0.2">
      <c r="A122" s="113"/>
      <c r="B122" s="116"/>
      <c r="C122" s="110"/>
      <c r="D122" s="138"/>
      <c r="E122" s="25" t="s">
        <v>187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3"/>
      <c r="B123" s="116"/>
      <c r="C123" s="110"/>
      <c r="D123" s="138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 x14ac:dyDescent="0.2">
      <c r="A124" s="113"/>
      <c r="B124" s="116"/>
      <c r="C124" s="110"/>
      <c r="D124" s="138"/>
      <c r="E124" s="26" t="s">
        <v>58</v>
      </c>
      <c r="F124" s="13">
        <f t="shared" si="72"/>
        <v>56946.013500000001</v>
      </c>
      <c r="G124" s="17">
        <f>4189.335+2400</f>
        <v>6589.335</v>
      </c>
      <c r="H124" s="17">
        <v>12376.550999999999</v>
      </c>
      <c r="I124" s="16">
        <f>11146.1475-1527-140</f>
        <v>9479.1474999999991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 x14ac:dyDescent="0.2">
      <c r="A125" s="114"/>
      <c r="B125" s="117"/>
      <c r="C125" s="111"/>
      <c r="D125" s="139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 x14ac:dyDescent="0.2">
      <c r="A126" s="112" t="s">
        <v>70</v>
      </c>
      <c r="B126" s="106" t="s">
        <v>182</v>
      </c>
      <c r="C126" s="109" t="s">
        <v>155</v>
      </c>
      <c r="D126" s="103" t="s">
        <v>171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 x14ac:dyDescent="0.2">
      <c r="A127" s="113"/>
      <c r="B127" s="129"/>
      <c r="C127" s="110"/>
      <c r="D127" s="138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 x14ac:dyDescent="0.2">
      <c r="A128" s="113"/>
      <c r="B128" s="129"/>
      <c r="C128" s="110"/>
      <c r="D128" s="138"/>
      <c r="E128" s="25" t="s">
        <v>187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3"/>
      <c r="B129" s="129"/>
      <c r="C129" s="110"/>
      <c r="D129" s="138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 x14ac:dyDescent="0.2">
      <c r="A130" s="113"/>
      <c r="B130" s="129"/>
      <c r="C130" s="110"/>
      <c r="D130" s="138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 x14ac:dyDescent="0.2">
      <c r="A131" s="114"/>
      <c r="B131" s="130"/>
      <c r="C131" s="111"/>
      <c r="D131" s="139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 x14ac:dyDescent="0.2">
      <c r="A132" s="112" t="s">
        <v>76</v>
      </c>
      <c r="B132" s="106" t="s">
        <v>102</v>
      </c>
      <c r="C132" s="109" t="s">
        <v>156</v>
      </c>
      <c r="D132" s="103" t="s">
        <v>172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 x14ac:dyDescent="0.2">
      <c r="A133" s="113"/>
      <c r="B133" s="129"/>
      <c r="C133" s="110"/>
      <c r="D133" s="138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 x14ac:dyDescent="0.2">
      <c r="A134" s="113"/>
      <c r="B134" s="129"/>
      <c r="C134" s="110"/>
      <c r="D134" s="138"/>
      <c r="E134" s="25" t="s">
        <v>187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3"/>
      <c r="B135" s="129"/>
      <c r="C135" s="110"/>
      <c r="D135" s="138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 x14ac:dyDescent="0.2">
      <c r="A136" s="113"/>
      <c r="B136" s="129"/>
      <c r="C136" s="110"/>
      <c r="D136" s="138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 x14ac:dyDescent="0.2">
      <c r="A137" s="114"/>
      <c r="B137" s="130"/>
      <c r="C137" s="111"/>
      <c r="D137" s="139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 x14ac:dyDescent="0.2">
      <c r="A138" s="112" t="s">
        <v>97</v>
      </c>
      <c r="B138" s="106" t="s">
        <v>101</v>
      </c>
      <c r="C138" s="109" t="s">
        <v>156</v>
      </c>
      <c r="D138" s="103" t="s">
        <v>173</v>
      </c>
      <c r="E138" s="26" t="s">
        <v>47</v>
      </c>
      <c r="F138" s="13">
        <f t="shared" ref="F138:F143" si="78">G138+H138+I138+J138+K138+L138</f>
        <v>4889.326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61.08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 x14ac:dyDescent="0.2">
      <c r="A139" s="113"/>
      <c r="B139" s="129"/>
      <c r="C139" s="110"/>
      <c r="D139" s="138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 x14ac:dyDescent="0.2">
      <c r="A140" s="113"/>
      <c r="B140" s="129"/>
      <c r="C140" s="110"/>
      <c r="D140" s="138"/>
      <c r="E140" s="25" t="s">
        <v>187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3"/>
      <c r="B141" s="129"/>
      <c r="C141" s="110"/>
      <c r="D141" s="138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 x14ac:dyDescent="0.2">
      <c r="A142" s="113"/>
      <c r="B142" s="129"/>
      <c r="C142" s="110"/>
      <c r="D142" s="138"/>
      <c r="E142" s="26" t="s">
        <v>58</v>
      </c>
      <c r="F142" s="13">
        <f t="shared" si="78"/>
        <v>4889.326</v>
      </c>
      <c r="G142" s="17">
        <v>3949.9850000000001</v>
      </c>
      <c r="H142" s="16">
        <v>0</v>
      </c>
      <c r="I142" s="16">
        <v>61.08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 x14ac:dyDescent="0.2">
      <c r="A143" s="114"/>
      <c r="B143" s="130"/>
      <c r="C143" s="111"/>
      <c r="D143" s="139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 x14ac:dyDescent="0.2">
      <c r="A144" s="112" t="s">
        <v>94</v>
      </c>
      <c r="B144" s="106" t="s">
        <v>104</v>
      </c>
      <c r="C144" s="109">
        <v>2021</v>
      </c>
      <c r="D144" s="103" t="s">
        <v>88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 x14ac:dyDescent="0.2">
      <c r="A145" s="113"/>
      <c r="B145" s="129"/>
      <c r="C145" s="110"/>
      <c r="D145" s="138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 x14ac:dyDescent="0.2">
      <c r="A146" s="113"/>
      <c r="B146" s="129"/>
      <c r="C146" s="110"/>
      <c r="D146" s="138"/>
      <c r="E146" s="25" t="s">
        <v>187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 x14ac:dyDescent="0.2">
      <c r="A147" s="113"/>
      <c r="B147" s="129"/>
      <c r="C147" s="110"/>
      <c r="D147" s="138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 x14ac:dyDescent="0.2">
      <c r="A148" s="113"/>
      <c r="B148" s="129"/>
      <c r="C148" s="110"/>
      <c r="D148" s="138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 x14ac:dyDescent="0.2">
      <c r="A149" s="114"/>
      <c r="B149" s="130"/>
      <c r="C149" s="111"/>
      <c r="D149" s="139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 x14ac:dyDescent="0.2">
      <c r="A150" s="112" t="s">
        <v>95</v>
      </c>
      <c r="B150" s="118" t="s">
        <v>121</v>
      </c>
      <c r="C150" s="109" t="s">
        <v>148</v>
      </c>
      <c r="D150" s="103" t="s">
        <v>175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 x14ac:dyDescent="0.2">
      <c r="A151" s="113"/>
      <c r="B151" s="119"/>
      <c r="C151" s="110"/>
      <c r="D151" s="138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 x14ac:dyDescent="0.2">
      <c r="A152" s="113"/>
      <c r="B152" s="119"/>
      <c r="C152" s="110"/>
      <c r="D152" s="138"/>
      <c r="E152" s="25" t="s">
        <v>187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 x14ac:dyDescent="0.2">
      <c r="A153" s="113"/>
      <c r="B153" s="119"/>
      <c r="C153" s="110"/>
      <c r="D153" s="138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 x14ac:dyDescent="0.2">
      <c r="A154" s="113"/>
      <c r="B154" s="119"/>
      <c r="C154" s="110"/>
      <c r="D154" s="138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 x14ac:dyDescent="0.2">
      <c r="A155" s="114"/>
      <c r="B155" s="120"/>
      <c r="C155" s="111"/>
      <c r="D155" s="139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 x14ac:dyDescent="0.2">
      <c r="A156" s="112" t="s">
        <v>96</v>
      </c>
      <c r="B156" s="106" t="s">
        <v>85</v>
      </c>
      <c r="C156" s="109" t="s">
        <v>153</v>
      </c>
      <c r="D156" s="103" t="s">
        <v>176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 x14ac:dyDescent="0.2">
      <c r="A157" s="113"/>
      <c r="B157" s="119"/>
      <c r="C157" s="110"/>
      <c r="D157" s="104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 x14ac:dyDescent="0.2">
      <c r="A158" s="113"/>
      <c r="B158" s="119"/>
      <c r="C158" s="110"/>
      <c r="D158" s="104"/>
      <c r="E158" s="25" t="s">
        <v>187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3"/>
      <c r="B159" s="119"/>
      <c r="C159" s="110"/>
      <c r="D159" s="104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 x14ac:dyDescent="0.2">
      <c r="A160" s="113"/>
      <c r="B160" s="119"/>
      <c r="C160" s="110"/>
      <c r="D160" s="104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 x14ac:dyDescent="0.2">
      <c r="A161" s="114"/>
      <c r="B161" s="120"/>
      <c r="C161" s="111"/>
      <c r="D161" s="105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 x14ac:dyDescent="0.2">
      <c r="A162" s="112" t="s">
        <v>105</v>
      </c>
      <c r="B162" s="106" t="s">
        <v>122</v>
      </c>
      <c r="C162" s="109" t="s">
        <v>148</v>
      </c>
      <c r="D162" s="148" t="s">
        <v>174</v>
      </c>
      <c r="E162" s="26" t="s">
        <v>47</v>
      </c>
      <c r="F162" s="13">
        <f t="shared" ref="F162:F167" si="87">G162+H162+I162+J162+K162+L162</f>
        <v>185385.17165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30645.22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 x14ac:dyDescent="0.2">
      <c r="A163" s="113"/>
      <c r="B163" s="119"/>
      <c r="C163" s="110"/>
      <c r="D163" s="148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 x14ac:dyDescent="0.2">
      <c r="A164" s="113"/>
      <c r="B164" s="119"/>
      <c r="C164" s="110"/>
      <c r="D164" s="148"/>
      <c r="E164" s="25" t="s">
        <v>187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3"/>
      <c r="B165" s="119"/>
      <c r="C165" s="110"/>
      <c r="D165" s="148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 x14ac:dyDescent="0.2">
      <c r="A166" s="113"/>
      <c r="B166" s="119"/>
      <c r="C166" s="110"/>
      <c r="D166" s="148"/>
      <c r="E166" s="26" t="s">
        <v>58</v>
      </c>
      <c r="F166" s="13">
        <f t="shared" si="87"/>
        <v>185385.17165</v>
      </c>
      <c r="G166" s="17">
        <v>24697.937999999998</v>
      </c>
      <c r="H166" s="16">
        <f>26465.209-457.031+221.20565</f>
        <v>26229.38365</v>
      </c>
      <c r="I166" s="97">
        <f>30710.739+30-95.519</f>
        <v>30645.22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 x14ac:dyDescent="0.2">
      <c r="A167" s="114"/>
      <c r="B167" s="120"/>
      <c r="C167" s="111"/>
      <c r="D167" s="149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 x14ac:dyDescent="0.2">
      <c r="A168" s="112" t="s">
        <v>108</v>
      </c>
      <c r="B168" s="106" t="s">
        <v>109</v>
      </c>
      <c r="C168" s="109" t="s">
        <v>183</v>
      </c>
      <c r="D168" s="103" t="s">
        <v>88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 x14ac:dyDescent="0.2">
      <c r="A169" s="113"/>
      <c r="B169" s="129"/>
      <c r="C169" s="110"/>
      <c r="D169" s="138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 x14ac:dyDescent="0.2">
      <c r="A170" s="113"/>
      <c r="B170" s="129"/>
      <c r="C170" s="110"/>
      <c r="D170" s="138"/>
      <c r="E170" s="25" t="s">
        <v>187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 x14ac:dyDescent="0.2">
      <c r="A171" s="113"/>
      <c r="B171" s="129"/>
      <c r="C171" s="110"/>
      <c r="D171" s="138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 x14ac:dyDescent="0.2">
      <c r="A172" s="113"/>
      <c r="B172" s="129"/>
      <c r="C172" s="110"/>
      <c r="D172" s="138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4"/>
      <c r="B173" s="130"/>
      <c r="C173" s="111"/>
      <c r="D173" s="139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12" t="s">
        <v>127</v>
      </c>
      <c r="B174" s="106" t="s">
        <v>128</v>
      </c>
      <c r="C174" s="109" t="s">
        <v>178</v>
      </c>
      <c r="D174" s="103" t="s">
        <v>177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 x14ac:dyDescent="0.2">
      <c r="A175" s="113"/>
      <c r="B175" s="129"/>
      <c r="C175" s="110"/>
      <c r="D175" s="138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 x14ac:dyDescent="0.2">
      <c r="A176" s="113"/>
      <c r="B176" s="129"/>
      <c r="C176" s="110"/>
      <c r="D176" s="138"/>
      <c r="E176" s="25" t="s">
        <v>187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3"/>
      <c r="B177" s="129"/>
      <c r="C177" s="110"/>
      <c r="D177" s="138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3"/>
      <c r="B178" s="129"/>
      <c r="C178" s="110"/>
      <c r="D178" s="138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4"/>
      <c r="B179" s="130"/>
      <c r="C179" s="111"/>
      <c r="D179" s="139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12" t="s">
        <v>131</v>
      </c>
      <c r="B180" s="106" t="s">
        <v>133</v>
      </c>
      <c r="C180" s="156">
        <v>2023</v>
      </c>
      <c r="D180" s="103" t="s">
        <v>88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 x14ac:dyDescent="0.2">
      <c r="A181" s="113"/>
      <c r="B181" s="129"/>
      <c r="C181" s="157"/>
      <c r="D181" s="138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 x14ac:dyDescent="0.2">
      <c r="A182" s="113"/>
      <c r="B182" s="129"/>
      <c r="C182" s="157"/>
      <c r="D182" s="138"/>
      <c r="E182" s="25" t="s">
        <v>187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3"/>
      <c r="B183" s="129"/>
      <c r="C183" s="157"/>
      <c r="D183" s="138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3"/>
      <c r="B184" s="129"/>
      <c r="C184" s="157"/>
      <c r="D184" s="138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4"/>
      <c r="B185" s="130"/>
      <c r="C185" s="158"/>
      <c r="D185" s="139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 x14ac:dyDescent="0.2">
      <c r="A186" s="112" t="s">
        <v>79</v>
      </c>
      <c r="B186" s="112" t="s">
        <v>86</v>
      </c>
      <c r="C186" s="109" t="s">
        <v>106</v>
      </c>
      <c r="D186" s="103" t="s">
        <v>179</v>
      </c>
      <c r="E186" s="26" t="s">
        <v>47</v>
      </c>
      <c r="F186" s="13">
        <f>G186+H186+I186+J186+K186+L186</f>
        <v>113468.77162000001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17050.745150000002</v>
      </c>
      <c r="J186" s="14">
        <f>J192+J198+J204+J210+J216+J222+J228+J234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 x14ac:dyDescent="0.2">
      <c r="A187" s="113"/>
      <c r="B187" s="113"/>
      <c r="C187" s="110"/>
      <c r="D187" s="146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 x14ac:dyDescent="0.2">
      <c r="A188" s="113"/>
      <c r="B188" s="113"/>
      <c r="C188" s="110"/>
      <c r="D188" s="146"/>
      <c r="E188" s="25" t="s">
        <v>187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 x14ac:dyDescent="0.2">
      <c r="A189" s="113"/>
      <c r="B189" s="113"/>
      <c r="C189" s="110"/>
      <c r="D189" s="146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 x14ac:dyDescent="0.2">
      <c r="A190" s="113"/>
      <c r="B190" s="113"/>
      <c r="C190" s="110"/>
      <c r="D190" s="146"/>
      <c r="E190" s="26" t="s">
        <v>58</v>
      </c>
      <c r="F190" s="13">
        <f t="shared" si="101"/>
        <v>74411.473910000001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16371.403870000002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 x14ac:dyDescent="0.2">
      <c r="A191" s="114"/>
      <c r="B191" s="114"/>
      <c r="C191" s="111"/>
      <c r="D191" s="147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 x14ac:dyDescent="0.2">
      <c r="A192" s="103" t="s">
        <v>25</v>
      </c>
      <c r="B192" s="106" t="s">
        <v>112</v>
      </c>
      <c r="C192" s="109" t="s">
        <v>191</v>
      </c>
      <c r="D192" s="103" t="s">
        <v>190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 x14ac:dyDescent="0.2">
      <c r="A193" s="104"/>
      <c r="B193" s="107"/>
      <c r="C193" s="110"/>
      <c r="D193" s="146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 x14ac:dyDescent="0.2">
      <c r="A194" s="104"/>
      <c r="B194" s="107"/>
      <c r="C194" s="110"/>
      <c r="D194" s="146"/>
      <c r="E194" s="25" t="s">
        <v>187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04"/>
      <c r="B195" s="107"/>
      <c r="C195" s="110"/>
      <c r="D195" s="146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 x14ac:dyDescent="0.2">
      <c r="A196" s="104"/>
      <c r="B196" s="107"/>
      <c r="C196" s="110"/>
      <c r="D196" s="146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 x14ac:dyDescent="0.2">
      <c r="A197" s="105"/>
      <c r="B197" s="108"/>
      <c r="C197" s="111"/>
      <c r="D197" s="147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 x14ac:dyDescent="0.2">
      <c r="A198" s="103" t="s">
        <v>26</v>
      </c>
      <c r="B198" s="106" t="s">
        <v>129</v>
      </c>
      <c r="C198" s="109" t="s">
        <v>90</v>
      </c>
      <c r="D198" s="103" t="s">
        <v>92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 x14ac:dyDescent="0.2">
      <c r="A199" s="104"/>
      <c r="B199" s="107"/>
      <c r="C199" s="110"/>
      <c r="D199" s="150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 x14ac:dyDescent="0.2">
      <c r="A200" s="104"/>
      <c r="B200" s="107"/>
      <c r="C200" s="110"/>
      <c r="D200" s="150"/>
      <c r="E200" s="25" t="s">
        <v>187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 x14ac:dyDescent="0.2">
      <c r="A201" s="104"/>
      <c r="B201" s="107"/>
      <c r="C201" s="110"/>
      <c r="D201" s="150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 x14ac:dyDescent="0.2">
      <c r="A202" s="104"/>
      <c r="B202" s="107"/>
      <c r="C202" s="110"/>
      <c r="D202" s="150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5"/>
      <c r="B203" s="108"/>
      <c r="C203" s="111"/>
      <c r="D203" s="151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 x14ac:dyDescent="0.2">
      <c r="A204" s="103" t="s">
        <v>27</v>
      </c>
      <c r="B204" s="106" t="s">
        <v>138</v>
      </c>
      <c r="C204" s="109" t="s">
        <v>106</v>
      </c>
      <c r="D204" s="103" t="s">
        <v>180</v>
      </c>
      <c r="E204" s="26" t="s">
        <v>47</v>
      </c>
      <c r="F204" s="13">
        <f t="shared" ref="F204:F209" si="109">G204+H204+I204+J204+K204+L204</f>
        <v>47566.465069999998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14835.649070000001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 x14ac:dyDescent="0.2">
      <c r="A205" s="104"/>
      <c r="B205" s="107"/>
      <c r="C205" s="110"/>
      <c r="D205" s="146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 x14ac:dyDescent="0.2">
      <c r="A206" s="104"/>
      <c r="B206" s="107"/>
      <c r="C206" s="110"/>
      <c r="D206" s="146"/>
      <c r="E206" s="25" t="s">
        <v>187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 x14ac:dyDescent="0.2">
      <c r="A207" s="104"/>
      <c r="B207" s="107"/>
      <c r="C207" s="110"/>
      <c r="D207" s="146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 x14ac:dyDescent="0.2">
      <c r="A208" s="104"/>
      <c r="B208" s="107"/>
      <c r="C208" s="110"/>
      <c r="D208" s="146"/>
      <c r="E208" s="26" t="s">
        <v>58</v>
      </c>
      <c r="F208" s="13">
        <f t="shared" si="109"/>
        <v>47566.465069999998</v>
      </c>
      <c r="G208" s="17">
        <v>1163.067</v>
      </c>
      <c r="H208" s="17">
        <v>31058.942999999999</v>
      </c>
      <c r="I208" s="97">
        <f>11909.60107+324+797+1028.109+34.439+240+502.5</f>
        <v>14835.649070000001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 x14ac:dyDescent="0.2">
      <c r="A209" s="105"/>
      <c r="B209" s="108"/>
      <c r="C209" s="111"/>
      <c r="D209" s="147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 x14ac:dyDescent="0.2">
      <c r="A210" s="103" t="s">
        <v>28</v>
      </c>
      <c r="B210" s="118" t="s">
        <v>181</v>
      </c>
      <c r="C210" s="109" t="s">
        <v>90</v>
      </c>
      <c r="D210" s="103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 x14ac:dyDescent="0.2">
      <c r="A211" s="104"/>
      <c r="B211" s="107"/>
      <c r="C211" s="110"/>
      <c r="D211" s="150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 x14ac:dyDescent="0.2">
      <c r="A212" s="104"/>
      <c r="B212" s="107"/>
      <c r="C212" s="110"/>
      <c r="D212" s="150"/>
      <c r="E212" s="25" t="s">
        <v>187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4"/>
      <c r="B213" s="107"/>
      <c r="C213" s="110"/>
      <c r="D213" s="150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 x14ac:dyDescent="0.2">
      <c r="A214" s="104"/>
      <c r="B214" s="107"/>
      <c r="C214" s="110"/>
      <c r="D214" s="150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 x14ac:dyDescent="0.2">
      <c r="A215" s="105"/>
      <c r="B215" s="108"/>
      <c r="C215" s="111"/>
      <c r="D215" s="151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 x14ac:dyDescent="0.2">
      <c r="A216" s="103" t="s">
        <v>98</v>
      </c>
      <c r="B216" s="140" t="s">
        <v>143</v>
      </c>
      <c r="C216" s="143" t="s">
        <v>184</v>
      </c>
      <c r="D216" s="103" t="s">
        <v>89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 x14ac:dyDescent="0.2">
      <c r="A217" s="104"/>
      <c r="B217" s="141"/>
      <c r="C217" s="144"/>
      <c r="D217" s="104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 x14ac:dyDescent="0.2">
      <c r="A218" s="104"/>
      <c r="B218" s="141"/>
      <c r="C218" s="144"/>
      <c r="D218" s="104"/>
      <c r="E218" s="25" t="s">
        <v>187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4"/>
      <c r="B219" s="141"/>
      <c r="C219" s="144"/>
      <c r="D219" s="104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 x14ac:dyDescent="0.2">
      <c r="A220" s="104"/>
      <c r="B220" s="141"/>
      <c r="C220" s="144"/>
      <c r="D220" s="104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135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 x14ac:dyDescent="0.2">
      <c r="A221" s="105"/>
      <c r="B221" s="142"/>
      <c r="C221" s="145"/>
      <c r="D221" s="105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 x14ac:dyDescent="0.2">
      <c r="A222" s="103" t="s">
        <v>111</v>
      </c>
      <c r="B222" s="106" t="s">
        <v>113</v>
      </c>
      <c r="C222" s="109">
        <v>2023</v>
      </c>
      <c r="D222" s="103" t="s">
        <v>136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 x14ac:dyDescent="0.2">
      <c r="A223" s="104"/>
      <c r="B223" s="107"/>
      <c r="C223" s="110"/>
      <c r="D223" s="146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 x14ac:dyDescent="0.2">
      <c r="A224" s="104"/>
      <c r="B224" s="107"/>
      <c r="C224" s="110"/>
      <c r="D224" s="146"/>
      <c r="E224" s="25" t="s">
        <v>187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4"/>
      <c r="B225" s="107"/>
      <c r="C225" s="110"/>
      <c r="D225" s="146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 x14ac:dyDescent="0.2">
      <c r="A226" s="104"/>
      <c r="B226" s="107"/>
      <c r="C226" s="110"/>
      <c r="D226" s="146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 x14ac:dyDescent="0.2">
      <c r="A227" s="105"/>
      <c r="B227" s="108"/>
      <c r="C227" s="111"/>
      <c r="D227" s="147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 x14ac:dyDescent="0.2">
      <c r="A228" s="103" t="s">
        <v>139</v>
      </c>
      <c r="B228" s="106" t="s">
        <v>140</v>
      </c>
      <c r="C228" s="109">
        <v>2023</v>
      </c>
      <c r="D228" s="103" t="s">
        <v>141</v>
      </c>
      <c r="E228" s="26" t="s">
        <v>47</v>
      </c>
      <c r="F228" s="13">
        <f>G228+H228+I228+J228+K228+L228</f>
        <v>1500</v>
      </c>
      <c r="G228" s="14">
        <f>G229+G231+G232+G233</f>
        <v>0</v>
      </c>
      <c r="H228" s="14">
        <f>H229+H231+H232+H233</f>
        <v>0</v>
      </c>
      <c r="I228" s="14">
        <f>I229+I231+I232+I233</f>
        <v>1500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 x14ac:dyDescent="0.2">
      <c r="A229" s="104"/>
      <c r="B229" s="107"/>
      <c r="C229" s="110"/>
      <c r="D229" s="146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 x14ac:dyDescent="0.2">
      <c r="A230" s="104"/>
      <c r="B230" s="107"/>
      <c r="C230" s="110"/>
      <c r="D230" s="146"/>
      <c r="E230" s="25" t="s">
        <v>187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4"/>
      <c r="B231" s="107"/>
      <c r="C231" s="110"/>
      <c r="D231" s="146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 x14ac:dyDescent="0.2">
      <c r="A232" s="104"/>
      <c r="B232" s="107"/>
      <c r="C232" s="110"/>
      <c r="D232" s="146"/>
      <c r="E232" s="26" t="s">
        <v>58</v>
      </c>
      <c r="F232" s="13">
        <f>G232+H232+I232+J232+K232+L232</f>
        <v>1500</v>
      </c>
      <c r="G232" s="16">
        <v>0</v>
      </c>
      <c r="H232" s="16">
        <v>0</v>
      </c>
      <c r="I232" s="96">
        <f>1860-360</f>
        <v>1500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 x14ac:dyDescent="0.2">
      <c r="A233" s="105"/>
      <c r="B233" s="108"/>
      <c r="C233" s="111"/>
      <c r="D233" s="147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 x14ac:dyDescent="0.2">
      <c r="A234" s="103" t="s">
        <v>185</v>
      </c>
      <c r="B234" s="106" t="s">
        <v>186</v>
      </c>
      <c r="C234" s="109">
        <v>2024</v>
      </c>
      <c r="D234" s="103" t="s">
        <v>136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 x14ac:dyDescent="0.2">
      <c r="A235" s="104"/>
      <c r="B235" s="107"/>
      <c r="C235" s="110"/>
      <c r="D235" s="146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 x14ac:dyDescent="0.2">
      <c r="A236" s="104"/>
      <c r="B236" s="107"/>
      <c r="C236" s="110"/>
      <c r="D236" s="146"/>
      <c r="E236" s="25" t="s">
        <v>187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4"/>
      <c r="B237" s="107"/>
      <c r="C237" s="110"/>
      <c r="D237" s="146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 x14ac:dyDescent="0.2">
      <c r="A238" s="104"/>
      <c r="B238" s="107"/>
      <c r="C238" s="110"/>
      <c r="D238" s="146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 x14ac:dyDescent="0.2">
      <c r="A239" s="105"/>
      <c r="B239" s="108"/>
      <c r="C239" s="111"/>
      <c r="D239" s="147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 x14ac:dyDescent="0.2">
      <c r="A240" s="124"/>
      <c r="B240" s="152" t="s">
        <v>73</v>
      </c>
      <c r="C240" s="109" t="s">
        <v>148</v>
      </c>
      <c r="D240" s="148"/>
      <c r="E240" s="25" t="s">
        <v>47</v>
      </c>
      <c r="F240" s="23">
        <f t="shared" ref="F240:J241" si="121">F12+F66+F78+F114+F186</f>
        <v>1289782.6525199998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214959.53867000001</v>
      </c>
      <c r="J240" s="23">
        <f t="shared" si="121"/>
        <v>223629.64146000001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 x14ac:dyDescent="0.2">
      <c r="A241" s="125"/>
      <c r="B241" s="153"/>
      <c r="C241" s="110"/>
      <c r="D241" s="148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 x14ac:dyDescent="0.2">
      <c r="A242" s="125"/>
      <c r="B242" s="153"/>
      <c r="C242" s="110"/>
      <c r="D242" s="148"/>
      <c r="E242" s="25" t="s">
        <v>187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 x14ac:dyDescent="0.2">
      <c r="A243" s="125"/>
      <c r="B243" s="153"/>
      <c r="C243" s="110"/>
      <c r="D243" s="148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 x14ac:dyDescent="0.2">
      <c r="A244" s="125"/>
      <c r="B244" s="153"/>
      <c r="C244" s="110"/>
      <c r="D244" s="148"/>
      <c r="E244" s="25" t="s">
        <v>58</v>
      </c>
      <c r="F244" s="23">
        <f t="shared" si="122"/>
        <v>1242674.2824699997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207852.24653</v>
      </c>
      <c r="J244" s="23">
        <f>J16+J70+J82+J118+J190</f>
        <v>204603.64394000001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 x14ac:dyDescent="0.2">
      <c r="A245" s="131"/>
      <c r="B245" s="154"/>
      <c r="C245" s="111"/>
      <c r="D245" s="149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 x14ac:dyDescent="0.25">
      <c r="B248" s="82" t="s">
        <v>144</v>
      </c>
      <c r="C248" s="83"/>
      <c r="D248" s="84" t="s">
        <v>145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 x14ac:dyDescent="0.25">
      <c r="B249" s="89"/>
      <c r="C249" s="89"/>
      <c r="D249" s="90" t="s">
        <v>147</v>
      </c>
      <c r="E249" s="90"/>
      <c r="F249" s="90"/>
      <c r="G249" s="90"/>
      <c r="H249" s="91"/>
      <c r="J249" s="88"/>
      <c r="K249" s="86" t="s">
        <v>146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 x14ac:dyDescent="0.2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 x14ac:dyDescent="0.2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 x14ac:dyDescent="0.2">
      <c r="F252" s="37"/>
      <c r="H252" s="61"/>
      <c r="I252" s="61"/>
      <c r="J252" s="61"/>
      <c r="K252" s="69"/>
      <c r="L252" s="69"/>
    </row>
    <row r="253" spans="1:52" s="33" customFormat="1" ht="21.75" customHeight="1" x14ac:dyDescent="0.2">
      <c r="F253" s="37"/>
      <c r="H253" s="61"/>
      <c r="I253" s="61"/>
      <c r="J253" s="61"/>
      <c r="K253" s="69"/>
      <c r="L253" s="69"/>
    </row>
    <row r="254" spans="1:52" s="33" customFormat="1" ht="21.75" customHeight="1" x14ac:dyDescent="0.2">
      <c r="F254" s="37"/>
      <c r="H254" s="61"/>
      <c r="I254" s="61"/>
      <c r="J254" s="61"/>
      <c r="K254" s="69"/>
      <c r="L254" s="69"/>
    </row>
    <row r="255" spans="1:52" s="33" customFormat="1" ht="21.75" customHeight="1" x14ac:dyDescent="0.2">
      <c r="F255" s="37"/>
      <c r="H255" s="61"/>
      <c r="I255" s="61"/>
      <c r="J255" s="61"/>
      <c r="K255" s="69"/>
      <c r="L255" s="69"/>
    </row>
    <row r="256" spans="1:52" s="33" customFormat="1" ht="21.75" customHeight="1" x14ac:dyDescent="0.2">
      <c r="F256" s="37"/>
      <c r="H256" s="61"/>
      <c r="I256" s="61"/>
      <c r="J256" s="61"/>
      <c r="K256" s="69"/>
      <c r="L256" s="69"/>
    </row>
    <row r="257" spans="1:52" s="33" customFormat="1" ht="21.75" customHeight="1" x14ac:dyDescent="0.2">
      <c r="F257" s="37"/>
      <c r="H257" s="61"/>
      <c r="I257" s="61"/>
      <c r="J257" s="61"/>
      <c r="K257" s="69"/>
      <c r="L257" s="69"/>
    </row>
    <row r="258" spans="1:52" s="33" customFormat="1" ht="21.75" customHeight="1" x14ac:dyDescent="0.2">
      <c r="F258" s="37"/>
      <c r="H258" s="61"/>
      <c r="I258" s="61"/>
      <c r="J258" s="61"/>
      <c r="K258" s="69"/>
      <c r="L258" s="69"/>
    </row>
    <row r="259" spans="1:52" s="33" customFormat="1" ht="21.75" customHeight="1" x14ac:dyDescent="0.2">
      <c r="F259" s="37"/>
      <c r="H259" s="61"/>
      <c r="I259" s="61"/>
      <c r="J259" s="61"/>
      <c r="K259" s="69"/>
      <c r="L259" s="69"/>
    </row>
    <row r="260" spans="1:52" s="33" customFormat="1" ht="21.75" customHeight="1" x14ac:dyDescent="0.2">
      <c r="F260" s="37"/>
      <c r="H260" s="61"/>
      <c r="I260" s="61"/>
      <c r="J260" s="61"/>
      <c r="K260" s="69"/>
      <c r="L260" s="69"/>
    </row>
    <row r="261" spans="1:52" s="33" customFormat="1" ht="21.75" customHeight="1" x14ac:dyDescent="0.2">
      <c r="F261" s="37"/>
      <c r="H261" s="61"/>
      <c r="I261" s="61"/>
      <c r="J261" s="61"/>
      <c r="K261" s="69"/>
      <c r="L261" s="69"/>
    </row>
    <row r="262" spans="1:52" s="33" customFormat="1" ht="21.75" customHeight="1" x14ac:dyDescent="0.2">
      <c r="F262" s="37"/>
      <c r="H262" s="61"/>
      <c r="I262" s="61"/>
      <c r="J262" s="61"/>
      <c r="K262" s="69"/>
      <c r="L262" s="69"/>
    </row>
    <row r="263" spans="1:52" s="33" customFormat="1" ht="21.75" customHeight="1" x14ac:dyDescent="0.2">
      <c r="F263" s="37"/>
      <c r="H263" s="61"/>
      <c r="I263" s="61"/>
      <c r="J263" s="61"/>
      <c r="K263" s="69"/>
      <c r="L263" s="69"/>
    </row>
    <row r="264" spans="1:52" s="33" customFormat="1" ht="21.75" customHeight="1" x14ac:dyDescent="0.2">
      <c r="F264" s="37"/>
      <c r="H264" s="61"/>
      <c r="I264" s="61"/>
      <c r="J264" s="61"/>
      <c r="K264" s="69"/>
      <c r="L264" s="69"/>
    </row>
    <row r="265" spans="1:52" s="33" customFormat="1" ht="21.75" customHeight="1" x14ac:dyDescent="0.2">
      <c r="F265" s="37"/>
      <c r="H265" s="61"/>
      <c r="I265" s="61"/>
      <c r="J265" s="61"/>
      <c r="K265" s="69"/>
      <c r="L265" s="69"/>
    </row>
    <row r="266" spans="1:52" s="33" customFormat="1" ht="21.75" customHeight="1" x14ac:dyDescent="0.2">
      <c r="F266" s="37"/>
      <c r="H266" s="61"/>
      <c r="I266" s="61"/>
      <c r="J266" s="61"/>
      <c r="K266" s="69"/>
      <c r="L266" s="69"/>
    </row>
    <row r="267" spans="1:52" s="33" customFormat="1" ht="21.75" customHeight="1" x14ac:dyDescent="0.2">
      <c r="F267" s="37"/>
      <c r="H267" s="61"/>
      <c r="I267" s="61"/>
      <c r="J267" s="61"/>
      <c r="K267" s="69"/>
      <c r="L267" s="69"/>
    </row>
    <row r="268" spans="1:52" s="63" customFormat="1" ht="21.75" customHeight="1" x14ac:dyDescent="0.2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 x14ac:dyDescent="0.2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 x14ac:dyDescent="0.2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 x14ac:dyDescent="0.2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 x14ac:dyDescent="0.2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 x14ac:dyDescent="0.2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 x14ac:dyDescent="0.2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 xr:uid="{00000000-0009-0000-0000-000001000000}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87" max="11" man="1"/>
    <brk id="118" max="11" man="1"/>
    <brk id="148" max="11" man="1"/>
    <brk id="179" max="11" man="1"/>
    <brk id="211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2023-12-07T13:32:04Z</dcterms:modified>
</cp:coreProperties>
</file>